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am/Library/CloudStorage/Dropbox/1.1 Torneo Wings Of Rome/Torneo 2024:2025/"/>
    </mc:Choice>
  </mc:AlternateContent>
  <xr:revisionPtr revIDLastSave="0" documentId="13_ncr:1_{CCE8ACBF-31AF-EC41-85E3-1AB19BE53DD5}" xr6:coauthVersionLast="47" xr6:coauthVersionMax="47" xr10:uidLastSave="{00000000-0000-0000-0000-000000000000}"/>
  <bookViews>
    <workbookView xWindow="980" yWindow="1720" windowWidth="29400" windowHeight="18380" activeTab="5" xr2:uid="{00000000-000D-0000-FFFF-FFFF00000000}"/>
  </bookViews>
  <sheets>
    <sheet name="Classifica" sheetId="1" r:id="rId1"/>
    <sheet name="Giornata 1" sheetId="2" r:id="rId2"/>
    <sheet name="Giornata 2" sheetId="10" r:id="rId3"/>
    <sheet name="Giornata 3" sheetId="12" r:id="rId4"/>
    <sheet name="Giornata 4" sheetId="15" r:id="rId5"/>
    <sheet name="Giornata 5" sheetId="16" r:id="rId6"/>
  </sheets>
  <definedNames>
    <definedName name="_xlnm._FilterDatabase" localSheetId="1" hidden="1">'Giornata 1'!$A$3:$AL$17</definedName>
    <definedName name="_xlnm._FilterDatabase" localSheetId="2" hidden="1">'Giornata 2'!$A$3:$AP$22</definedName>
    <definedName name="_xlnm._FilterDatabase" localSheetId="3" hidden="1">'Giornata 3'!$A$3:$AO$20</definedName>
    <definedName name="_xlnm._FilterDatabase" localSheetId="4" hidden="1">'Giornata 4'!$A$3:$AM$20</definedName>
    <definedName name="_xlnm._FilterDatabase" localSheetId="5" hidden="1">'Giornata 5'!$B$3:$AL$23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7" i="1" l="1"/>
  <c r="N29" i="1"/>
  <c r="H9" i="1"/>
  <c r="Q9" i="1" s="1"/>
  <c r="H18" i="1"/>
  <c r="Q18" i="1" s="1"/>
  <c r="H16" i="1"/>
  <c r="Q16" i="1" s="1"/>
  <c r="H20" i="1"/>
  <c r="Q20" i="1" s="1"/>
  <c r="H21" i="1"/>
  <c r="Q21" i="1" s="1"/>
  <c r="H22" i="1"/>
  <c r="Q22" i="1" s="1"/>
  <c r="H23" i="1"/>
  <c r="Q23" i="1" s="1"/>
  <c r="H24" i="1"/>
  <c r="Q24" i="1" s="1"/>
  <c r="H28" i="1"/>
  <c r="Q28" i="1" s="1"/>
  <c r="H30" i="1"/>
  <c r="Q30" i="1" s="1"/>
  <c r="H11" i="1"/>
  <c r="H7" i="1"/>
  <c r="H8" i="1"/>
  <c r="Q8" i="1" s="1"/>
  <c r="H14" i="1"/>
  <c r="Q14" i="1" s="1"/>
  <c r="H15" i="1"/>
  <c r="Q15" i="1" s="1"/>
  <c r="H13" i="1"/>
  <c r="Q13" i="1" s="1"/>
  <c r="H17" i="1"/>
  <c r="Q17" i="1" s="1"/>
  <c r="H6" i="1"/>
  <c r="Q6" i="1" s="1"/>
  <c r="H25" i="1"/>
  <c r="Q25" i="1" s="1"/>
  <c r="H26" i="1"/>
  <c r="Q26" i="1" s="1"/>
  <c r="H29" i="1"/>
  <c r="Q29" i="1" s="1"/>
  <c r="H27" i="1"/>
  <c r="Q27" i="1" s="1"/>
  <c r="H19" i="1"/>
  <c r="Q19" i="1" s="1"/>
  <c r="H12" i="1"/>
  <c r="Q12" i="1" s="1"/>
  <c r="H10" i="1"/>
  <c r="Q10" i="1" s="1"/>
  <c r="H5" i="1"/>
  <c r="Q5" i="1" s="1"/>
  <c r="Q11" i="1"/>
  <c r="Q7" i="1"/>
  <c r="W5" i="16"/>
  <c r="W6" i="16" s="1"/>
  <c r="W7" i="16" s="1"/>
  <c r="W8" i="16" s="1"/>
  <c r="W9" i="16" s="1"/>
  <c r="W10" i="16" s="1"/>
  <c r="W11" i="16" s="1"/>
  <c r="W12" i="16" s="1"/>
  <c r="W13" i="16" s="1"/>
  <c r="W14" i="16" s="1"/>
  <c r="W15" i="16" s="1"/>
  <c r="W16" i="16" s="1"/>
  <c r="W17" i="16" s="1"/>
  <c r="W18" i="16" s="1"/>
  <c r="W19" i="16" s="1"/>
  <c r="W20" i="16" s="1"/>
  <c r="W21" i="16" s="1"/>
  <c r="W22" i="16" s="1"/>
  <c r="W23" i="16" s="1"/>
  <c r="N26" i="1"/>
  <c r="N25" i="1"/>
  <c r="N31" i="1"/>
  <c r="N30" i="1"/>
  <c r="N27" i="1"/>
  <c r="N28" i="1"/>
  <c r="N24" i="1"/>
  <c r="N23" i="1"/>
  <c r="N15" i="1"/>
  <c r="N22" i="1"/>
  <c r="N17" i="1"/>
  <c r="N19" i="1"/>
  <c r="N21" i="1"/>
  <c r="N14" i="1"/>
  <c r="N11" i="1"/>
  <c r="N20" i="1"/>
  <c r="N13" i="1"/>
  <c r="N18" i="1"/>
  <c r="N16" i="1"/>
  <c r="N12" i="1"/>
  <c r="N5" i="1"/>
  <c r="N10" i="1"/>
  <c r="N8" i="1"/>
  <c r="N9" i="1"/>
  <c r="N4" i="1"/>
  <c r="N6" i="1"/>
  <c r="V12" i="16"/>
  <c r="T12" i="16"/>
  <c r="K12" i="16"/>
  <c r="V23" i="16"/>
  <c r="T23" i="16"/>
  <c r="K23" i="16"/>
  <c r="V10" i="16"/>
  <c r="T10" i="16"/>
  <c r="K10" i="16"/>
  <c r="V16" i="16"/>
  <c r="T16" i="16"/>
  <c r="K16" i="16"/>
  <c r="V15" i="16"/>
  <c r="T15" i="16"/>
  <c r="K15" i="16"/>
  <c r="V14" i="16"/>
  <c r="T14" i="16"/>
  <c r="K14" i="16"/>
  <c r="V17" i="16"/>
  <c r="T17" i="16"/>
  <c r="K17" i="16"/>
  <c r="V11" i="16"/>
  <c r="T11" i="16"/>
  <c r="K11" i="16"/>
  <c r="V13" i="16"/>
  <c r="T13" i="16"/>
  <c r="K13" i="16"/>
  <c r="V18" i="16"/>
  <c r="T18" i="16"/>
  <c r="K18" i="16"/>
  <c r="V4" i="16"/>
  <c r="V8" i="16"/>
  <c r="V22" i="16"/>
  <c r="V21" i="16"/>
  <c r="V7" i="16"/>
  <c r="V5" i="16"/>
  <c r="V20" i="16"/>
  <c r="V6" i="16"/>
  <c r="V9" i="16"/>
  <c r="V19" i="16"/>
  <c r="T9" i="16"/>
  <c r="K9" i="16"/>
  <c r="T6" i="16"/>
  <c r="K6" i="16"/>
  <c r="T20" i="16"/>
  <c r="K20" i="16"/>
  <c r="T5" i="16"/>
  <c r="K5" i="16"/>
  <c r="T7" i="16"/>
  <c r="K7" i="16"/>
  <c r="T21" i="16"/>
  <c r="K21" i="16"/>
  <c r="T22" i="16"/>
  <c r="K22" i="16"/>
  <c r="T8" i="16"/>
  <c r="K8" i="16"/>
  <c r="T4" i="16"/>
  <c r="K4" i="16"/>
  <c r="U4" i="16" s="1"/>
  <c r="T19" i="16"/>
  <c r="K19" i="16"/>
  <c r="K4" i="15"/>
  <c r="V4" i="15" s="1"/>
  <c r="U4" i="15"/>
  <c r="K8" i="15"/>
  <c r="U8" i="15"/>
  <c r="V8" i="15"/>
  <c r="K5" i="15"/>
  <c r="U5" i="15"/>
  <c r="K10" i="15"/>
  <c r="U10" i="15"/>
  <c r="V10" i="15"/>
  <c r="K6" i="15"/>
  <c r="U6" i="15"/>
  <c r="V6" i="15" s="1"/>
  <c r="K7" i="15"/>
  <c r="U7" i="15"/>
  <c r="K9" i="15"/>
  <c r="U9" i="15"/>
  <c r="K11" i="15"/>
  <c r="V11" i="15" s="1"/>
  <c r="U11" i="15"/>
  <c r="K12" i="15"/>
  <c r="U12" i="15"/>
  <c r="K13" i="15"/>
  <c r="U13" i="15"/>
  <c r="K14" i="15"/>
  <c r="U14" i="15"/>
  <c r="K15" i="15"/>
  <c r="U15" i="15"/>
  <c r="K16" i="15"/>
  <c r="U16" i="15"/>
  <c r="K17" i="15"/>
  <c r="U17" i="15"/>
  <c r="K18" i="15"/>
  <c r="U18" i="15"/>
  <c r="K19" i="15"/>
  <c r="U19" i="15"/>
  <c r="K20" i="15"/>
  <c r="V9" i="15" l="1"/>
  <c r="V13" i="15"/>
  <c r="U7" i="16"/>
  <c r="U10" i="16"/>
  <c r="U16" i="16"/>
  <c r="U11" i="16"/>
  <c r="U13" i="16"/>
  <c r="U18" i="16"/>
  <c r="U9" i="16"/>
  <c r="U6" i="16"/>
  <c r="U12" i="16"/>
  <c r="U23" i="16"/>
  <c r="U17" i="16"/>
  <c r="U20" i="16"/>
  <c r="U21" i="16"/>
  <c r="U8" i="16"/>
  <c r="U5" i="16"/>
  <c r="U14" i="16"/>
  <c r="U19" i="16"/>
  <c r="U15" i="16"/>
  <c r="U22" i="16"/>
  <c r="V16" i="15"/>
  <c r="V19" i="15"/>
  <c r="V12" i="15"/>
  <c r="V15" i="15"/>
  <c r="V18" i="15"/>
  <c r="V7" i="15"/>
  <c r="V5" i="15"/>
  <c r="V17" i="15"/>
  <c r="V14" i="15"/>
  <c r="L13" i="12" l="1"/>
  <c r="L6" i="12"/>
  <c r="L4" i="12"/>
  <c r="W16" i="12"/>
  <c r="W15" i="12"/>
  <c r="W11" i="12"/>
  <c r="W10" i="12"/>
  <c r="W14" i="12"/>
  <c r="W13" i="12"/>
  <c r="W12" i="12"/>
  <c r="W9" i="12"/>
  <c r="W8" i="12"/>
  <c r="W7" i="12"/>
  <c r="W19" i="12"/>
  <c r="W18" i="12"/>
  <c r="W17" i="12"/>
  <c r="W6" i="12"/>
  <c r="W5" i="12"/>
  <c r="W4" i="12"/>
  <c r="X4" i="12" s="1"/>
  <c r="L20" i="12"/>
  <c r="Y16" i="12"/>
  <c r="L16" i="12"/>
  <c r="L15" i="12"/>
  <c r="X15" i="12" s="1"/>
  <c r="L11" i="12"/>
  <c r="L10" i="12"/>
  <c r="L14" i="12"/>
  <c r="L12" i="12"/>
  <c r="L9" i="12"/>
  <c r="L8" i="12"/>
  <c r="L7" i="12"/>
  <c r="X7" i="12" s="1"/>
  <c r="L19" i="12"/>
  <c r="L18" i="12"/>
  <c r="L17" i="12"/>
  <c r="L5" i="12"/>
  <c r="H4" i="1"/>
  <c r="Q4" i="1" s="1"/>
  <c r="W22" i="10"/>
  <c r="L22" i="10"/>
  <c r="W21" i="10"/>
  <c r="Y21" i="10"/>
  <c r="L21" i="10"/>
  <c r="W20" i="10"/>
  <c r="Y20" i="10"/>
  <c r="L20" i="10"/>
  <c r="W19" i="10"/>
  <c r="Y19" i="10"/>
  <c r="L19" i="10"/>
  <c r="L7" i="10"/>
  <c r="W18" i="10"/>
  <c r="W17" i="10"/>
  <c r="W16" i="10"/>
  <c r="W15" i="10"/>
  <c r="W14" i="10"/>
  <c r="W13" i="10"/>
  <c r="W12" i="10"/>
  <c r="W11" i="10"/>
  <c r="W10" i="10"/>
  <c r="W7" i="10"/>
  <c r="W6" i="10"/>
  <c r="W9" i="10"/>
  <c r="W8" i="10"/>
  <c r="W5" i="10"/>
  <c r="W4" i="10"/>
  <c r="L18" i="10"/>
  <c r="L17" i="10"/>
  <c r="L16" i="10"/>
  <c r="L15" i="10"/>
  <c r="L14" i="10"/>
  <c r="L13" i="10"/>
  <c r="L12" i="10"/>
  <c r="L11" i="10"/>
  <c r="L10" i="10"/>
  <c r="L6" i="10"/>
  <c r="L9" i="10"/>
  <c r="L8" i="10"/>
  <c r="L5" i="10"/>
  <c r="L4" i="10"/>
  <c r="Y18" i="10"/>
  <c r="Y17" i="10"/>
  <c r="Y16" i="10"/>
  <c r="Y15" i="10"/>
  <c r="Y14" i="10"/>
  <c r="Y13" i="10"/>
  <c r="Y12" i="10"/>
  <c r="Y11" i="10"/>
  <c r="Y10" i="10"/>
  <c r="Y7" i="10"/>
  <c r="Y6" i="10"/>
  <c r="Y9" i="10"/>
  <c r="Y8" i="10"/>
  <c r="Y5" i="10"/>
  <c r="J11" i="2"/>
  <c r="S11" i="2"/>
  <c r="S17" i="2"/>
  <c r="S14" i="2"/>
  <c r="S10" i="2"/>
  <c r="S13" i="2"/>
  <c r="S6" i="2"/>
  <c r="S12" i="2"/>
  <c r="S16" i="2"/>
  <c r="S15" i="2"/>
  <c r="S9" i="2"/>
  <c r="S5" i="2"/>
  <c r="S7" i="2"/>
  <c r="S4" i="2"/>
  <c r="S8" i="2"/>
  <c r="J17" i="2"/>
  <c r="J14" i="2"/>
  <c r="J10" i="2"/>
  <c r="J13" i="2"/>
  <c r="J6" i="2"/>
  <c r="J12" i="2"/>
  <c r="J16" i="2"/>
  <c r="J15" i="2"/>
  <c r="J9" i="2"/>
  <c r="J5" i="2"/>
  <c r="J7" i="2"/>
  <c r="J4" i="2"/>
  <c r="J8" i="2"/>
  <c r="U11" i="2"/>
  <c r="U8" i="2"/>
  <c r="X16" i="12" l="1"/>
  <c r="X6" i="12"/>
  <c r="X10" i="12"/>
  <c r="X13" i="12"/>
  <c r="X5" i="12"/>
  <c r="X12" i="12"/>
  <c r="X18" i="12"/>
  <c r="X9" i="12"/>
  <c r="X11" i="12"/>
  <c r="X17" i="12"/>
  <c r="X8" i="12"/>
  <c r="X14" i="12"/>
  <c r="X19" i="12"/>
  <c r="X21" i="10"/>
  <c r="T9" i="2"/>
  <c r="X19" i="10"/>
  <c r="T5" i="2"/>
  <c r="X11" i="10"/>
  <c r="X22" i="10"/>
  <c r="X7" i="10"/>
  <c r="X20" i="10"/>
  <c r="X17" i="10"/>
  <c r="X16" i="10"/>
  <c r="X15" i="10"/>
  <c r="X14" i="10"/>
  <c r="X13" i="10"/>
  <c r="X12" i="10"/>
  <c r="X8" i="10"/>
  <c r="X5" i="10"/>
  <c r="X9" i="10"/>
  <c r="X6" i="10"/>
  <c r="X4" i="10"/>
  <c r="X10" i="10"/>
  <c r="X18" i="10"/>
  <c r="T12" i="2"/>
  <c r="T10" i="2"/>
  <c r="T8" i="2"/>
  <c r="T6" i="2"/>
  <c r="T4" i="2"/>
  <c r="T17" i="2"/>
  <c r="T7" i="2"/>
  <c r="T16" i="2"/>
  <c r="T15" i="2"/>
  <c r="T14" i="2"/>
  <c r="T11" i="2"/>
  <c r="T13" i="2"/>
  <c r="U17" i="2"/>
  <c r="U14" i="2"/>
  <c r="U10" i="2"/>
  <c r="U13" i="2"/>
  <c r="U6" i="2"/>
  <c r="U12" i="2"/>
  <c r="U16" i="2"/>
  <c r="U15" i="2"/>
  <c r="U9" i="2"/>
  <c r="U5" i="2"/>
  <c r="U7" i="2"/>
  <c r="U4" i="2"/>
  <c r="H31" i="1" l="1"/>
  <c r="Q31" i="1" s="1"/>
</calcChain>
</file>

<file path=xl/sharedStrings.xml><?xml version="1.0" encoding="utf-8"?>
<sst xmlns="http://schemas.openxmlformats.org/spreadsheetml/2006/main" count="662" uniqueCount="117">
  <si>
    <t>Classifica Generale</t>
  </si>
  <si>
    <t>Nome Cognome</t>
  </si>
  <si>
    <t>Nome</t>
  </si>
  <si>
    <t>Totale</t>
  </si>
  <si>
    <t>A.V.</t>
  </si>
  <si>
    <t>Alessandro Babbi</t>
  </si>
  <si>
    <t>Riccardo Vadalà</t>
  </si>
  <si>
    <t>Federico Mollica</t>
  </si>
  <si>
    <t>Paolo Valerio</t>
  </si>
  <si>
    <t>Franco Napoleoni</t>
  </si>
  <si>
    <t>Giuseppe Tamba</t>
  </si>
  <si>
    <t>Daniele Petraroli</t>
  </si>
  <si>
    <t>Massimo Mollica</t>
  </si>
  <si>
    <t>Francesco Ulmo</t>
  </si>
  <si>
    <t>Francesco Berucci</t>
  </si>
  <si>
    <t>Riccardo Rigillo</t>
  </si>
  <si>
    <t>Andrea Garello</t>
  </si>
  <si>
    <t>Luca Postumi</t>
  </si>
  <si>
    <t>Fabio Zanelli</t>
  </si>
  <si>
    <t>Alberto Panicucci</t>
  </si>
  <si>
    <t>Francesco Petraroli</t>
  </si>
  <si>
    <t>Francesco Marradi</t>
  </si>
  <si>
    <t>Daniel Terracina</t>
  </si>
  <si>
    <t>Alberto Garello</t>
  </si>
  <si>
    <t>Andrea Morviducci</t>
  </si>
  <si>
    <t>Gino Lucrezi</t>
  </si>
  <si>
    <t>Stefano Von Dadden</t>
  </si>
  <si>
    <t>Ken Jones</t>
  </si>
  <si>
    <t>Marco Tambara</t>
  </si>
  <si>
    <t>Stefano Tiribocchi</t>
  </si>
  <si>
    <t>TOTALE</t>
  </si>
  <si>
    <t>Fazione</t>
  </si>
  <si>
    <t>Vittoria</t>
  </si>
  <si>
    <t>Colpi Inferti</t>
  </si>
  <si>
    <t>Aerial Victory</t>
  </si>
  <si>
    <t>Abbattuto</t>
  </si>
  <si>
    <t>Uscito</t>
  </si>
  <si>
    <t>Punti Partita</t>
  </si>
  <si>
    <t>Ordine</t>
  </si>
  <si>
    <t>Tavolo</t>
  </si>
  <si>
    <t>Turno 1</t>
  </si>
  <si>
    <t>Turno 2</t>
  </si>
  <si>
    <t>Emanuele Esposito</t>
  </si>
  <si>
    <t>Central</t>
  </si>
  <si>
    <t>Entente</t>
  </si>
  <si>
    <t>Model</t>
  </si>
  <si>
    <t>Fokker EV5</t>
  </si>
  <si>
    <t>Spad XIII</t>
  </si>
  <si>
    <t>Macchi M5</t>
  </si>
  <si>
    <t>Albatros D.Va</t>
  </si>
  <si>
    <t>Nieuport NI28</t>
  </si>
  <si>
    <t>Sopwith Camel</t>
  </si>
  <si>
    <t>Fokker DR1</t>
  </si>
  <si>
    <t>Fokker Dr1</t>
  </si>
  <si>
    <t>Champion
Score</t>
  </si>
  <si>
    <t>Day1
Score</t>
  </si>
  <si>
    <t>Day1</t>
  </si>
  <si>
    <t>Day2</t>
  </si>
  <si>
    <t>Day3</t>
  </si>
  <si>
    <t>Day4</t>
  </si>
  <si>
    <t>Day5</t>
  </si>
  <si>
    <t>Artemisia della Ruggine</t>
  </si>
  <si>
    <t>Harriot HD1</t>
  </si>
  <si>
    <t>Colpi alla Mitragliatrice</t>
  </si>
  <si>
    <t>Mitragliatrice distrutta</t>
  </si>
  <si>
    <t>Total Aerial Victory</t>
  </si>
  <si>
    <t>RAF SE5</t>
  </si>
  <si>
    <t>Fokker EV</t>
  </si>
  <si>
    <t>Albatros Dva</t>
  </si>
  <si>
    <t>RAF SA5</t>
  </si>
  <si>
    <t>Albatros DVa</t>
  </si>
  <si>
    <t>Aviatik D.1</t>
  </si>
  <si>
    <t>Harriot DH1</t>
  </si>
  <si>
    <t>Artemisia Von Rust</t>
  </si>
  <si>
    <t>Day2
Score</t>
  </si>
  <si>
    <t>Vittorie Aeree</t>
  </si>
  <si>
    <t>Pfalz</t>
  </si>
  <si>
    <t>Punti Round 1</t>
  </si>
  <si>
    <t>Punti Round 2</t>
  </si>
  <si>
    <t>Jolly 1</t>
  </si>
  <si>
    <t>Obbiettivi scoperti</t>
  </si>
  <si>
    <t>Obbiettivi fotografati</t>
  </si>
  <si>
    <t>Neuport Ni 28</t>
  </si>
  <si>
    <t>Ufag C1</t>
  </si>
  <si>
    <t>Albatros DVA</t>
  </si>
  <si>
    <t>Day3
Score</t>
  </si>
  <si>
    <t>Fokker</t>
  </si>
  <si>
    <t>SE5</t>
  </si>
  <si>
    <t>?</t>
  </si>
  <si>
    <t>Hariot</t>
  </si>
  <si>
    <t>Rumpler CIV</t>
  </si>
  <si>
    <t>Pfaldz DIII</t>
  </si>
  <si>
    <t>Al meglio di "n-1"</t>
  </si>
  <si>
    <t>Andrea Magno</t>
  </si>
  <si>
    <t>Stefano Daddino</t>
  </si>
  <si>
    <t>Artemisia von Rust</t>
  </si>
  <si>
    <t>Andrea Angiolino</t>
  </si>
  <si>
    <t>Giuseppe Ercolano</t>
  </si>
  <si>
    <t>Albatros CIII</t>
  </si>
  <si>
    <t>Obiettivi</t>
  </si>
  <si>
    <t>Ospedale</t>
  </si>
  <si>
    <t>Fokker LV</t>
  </si>
  <si>
    <t>Day4
Score</t>
  </si>
  <si>
    <t>Fokker dr1</t>
  </si>
  <si>
    <t>Raf SE5</t>
  </si>
  <si>
    <t>Nieuport 28</t>
  </si>
  <si>
    <t>Hariot Hd1</t>
  </si>
  <si>
    <t>Day5
Score</t>
  </si>
  <si>
    <t>Score</t>
  </si>
  <si>
    <t>Sopwith Camel C.</t>
  </si>
  <si>
    <t>Albatros DV</t>
  </si>
  <si>
    <t>Macchi M5 C.</t>
  </si>
  <si>
    <t>RAF SE.5</t>
  </si>
  <si>
    <t>Massimo Berucci</t>
  </si>
  <si>
    <t>Albatros DVII</t>
  </si>
  <si>
    <t>Class.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</si>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</sst>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8" formatCode="#,##0.00\ &quot;€&quot;;[Red]\-#,##0.00\ &quot;€&quot;"/>
    <numFmt numFmtId="164" formatCode="0.000"/>
  </numFmts>
  <fonts count="19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 (Corpo)"/>
    </font>
    <font>
      <sz val="11"/>
      <color rgb="FF000000"/>
      <name val="Arial (Corpo)"/>
    </font>
    <font>
      <sz val="11"/>
      <name val="Arial (Corpo)"/>
    </font>
    <font>
      <sz val="11"/>
      <color theme="1"/>
      <name val="Arial (Corpo)"/>
    </font>
    <font>
      <b/>
      <sz val="10"/>
      <name val="Arial"/>
      <family val="2"/>
    </font>
    <font>
      <sz val="10"/>
      <color theme="1"/>
      <name val="Arial (Corpo)"/>
    </font>
    <font>
      <b/>
      <sz val="10"/>
      <color theme="1"/>
      <name val="Arial (Corpo)"/>
    </font>
    <font>
      <sz val="10"/>
      <color rgb="FF000000"/>
      <name val="Arial (Corpo)"/>
    </font>
    <font>
      <sz val="8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8"/>
      <color rgb="FF000000"/>
      <name val="Arial"/>
      <family val="2"/>
      <scheme val="minor"/>
    </font>
    <font>
      <sz val="8"/>
      <name val="Arial"/>
      <family val="2"/>
      <scheme val="minor"/>
    </font>
    <font>
      <sz val="9"/>
      <color rgb="FF000000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485"/>
        <bgColor rgb="FF26A69A"/>
      </patternFill>
    </fill>
    <fill>
      <patternFill patternType="solid">
        <fgColor rgb="FFFFFF00"/>
        <bgColor indexed="64"/>
      </patternFill>
    </fill>
    <fill>
      <patternFill patternType="solid">
        <fgColor rgb="FF89CFFF"/>
        <bgColor rgb="FF999999"/>
      </patternFill>
    </fill>
    <fill>
      <patternFill patternType="solid">
        <fgColor rgb="FF89CFFF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5" fillId="0" borderId="0"/>
  </cellStyleXfs>
  <cellXfs count="151">
    <xf numFmtId="0" fontId="0" fillId="0" borderId="0" xfId="0"/>
    <xf numFmtId="0" fontId="2" fillId="2" borderId="1" xfId="0" applyFont="1" applyFill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0" fillId="4" borderId="9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vertical="center"/>
    </xf>
    <xf numFmtId="0" fontId="13" fillId="3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12" fillId="7" borderId="0" xfId="0" applyFont="1" applyFill="1" applyAlignment="1">
      <alignment vertical="center"/>
    </xf>
    <xf numFmtId="0" fontId="3" fillId="5" borderId="27" xfId="0" applyFont="1" applyFill="1" applyBorder="1" applyAlignment="1">
      <alignment horizontal="center" vertical="center"/>
    </xf>
    <xf numFmtId="0" fontId="3" fillId="5" borderId="30" xfId="0" applyFont="1" applyFill="1" applyBorder="1" applyAlignment="1">
      <alignment horizontal="center" vertical="center"/>
    </xf>
    <xf numFmtId="0" fontId="3" fillId="5" borderId="31" xfId="0" applyFont="1" applyFill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8" fillId="0" borderId="18" xfId="0" applyFont="1" applyBorder="1" applyAlignment="1">
      <alignment vertical="center"/>
    </xf>
    <xf numFmtId="0" fontId="5" fillId="0" borderId="19" xfId="0" applyFont="1" applyBorder="1" applyAlignment="1">
      <alignment horizontal="center" vertical="center"/>
    </xf>
    <xf numFmtId="0" fontId="8" fillId="0" borderId="21" xfId="0" applyFont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11" fillId="0" borderId="26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/>
    </xf>
    <xf numFmtId="0" fontId="11" fillId="0" borderId="37" xfId="0" applyFont="1" applyBorder="1" applyAlignment="1">
      <alignment horizontal="center" vertical="center"/>
    </xf>
    <xf numFmtId="0" fontId="3" fillId="5" borderId="38" xfId="0" applyFont="1" applyFill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11" fillId="8" borderId="20" xfId="0" applyFont="1" applyFill="1" applyBorder="1" applyAlignment="1">
      <alignment horizontal="center" vertical="center"/>
    </xf>
    <xf numFmtId="0" fontId="11" fillId="8" borderId="23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11" fillId="8" borderId="40" xfId="0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2" fontId="6" fillId="0" borderId="0" xfId="2" applyNumberFormat="1" applyFont="1" applyAlignment="1">
      <alignment vertical="center"/>
    </xf>
    <xf numFmtId="2" fontId="6" fillId="0" borderId="0" xfId="2" applyNumberFormat="1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8" fillId="0" borderId="0" xfId="2" applyFont="1" applyAlignment="1">
      <alignment vertical="center"/>
    </xf>
    <xf numFmtId="0" fontId="12" fillId="0" borderId="0" xfId="2" applyFont="1" applyAlignment="1">
      <alignment vertical="center"/>
    </xf>
    <xf numFmtId="0" fontId="11" fillId="0" borderId="10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0" fillId="0" borderId="9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0" fontId="10" fillId="0" borderId="15" xfId="2" applyFont="1" applyBorder="1" applyAlignment="1">
      <alignment vertical="center"/>
    </xf>
    <xf numFmtId="0" fontId="12" fillId="7" borderId="0" xfId="2" applyFont="1" applyFill="1" applyAlignment="1">
      <alignment vertical="center"/>
    </xf>
    <xf numFmtId="0" fontId="12" fillId="0" borderId="15" xfId="2" applyFont="1" applyBorder="1" applyAlignment="1">
      <alignment vertical="center"/>
    </xf>
    <xf numFmtId="0" fontId="8" fillId="0" borderId="0" xfId="2" applyFont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9" xfId="2" applyFont="1" applyFill="1" applyBorder="1" applyAlignment="1">
      <alignment horizontal="center" vertical="center" wrapText="1"/>
    </xf>
    <xf numFmtId="0" fontId="14" fillId="3" borderId="10" xfId="2" applyFont="1" applyFill="1" applyBorder="1" applyAlignment="1">
      <alignment horizontal="center" vertical="center" wrapText="1"/>
    </xf>
    <xf numFmtId="0" fontId="13" fillId="3" borderId="2" xfId="2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5" fillId="0" borderId="0" xfId="2" applyFont="1" applyAlignment="1">
      <alignment vertical="center"/>
    </xf>
    <xf numFmtId="0" fontId="5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0" fontId="11" fillId="0" borderId="9" xfId="2" applyFont="1" applyBorder="1" applyAlignment="1">
      <alignment horizontal="center" vertical="center"/>
    </xf>
    <xf numFmtId="0" fontId="4" fillId="3" borderId="9" xfId="2" applyFont="1" applyFill="1" applyBorder="1" applyAlignment="1">
      <alignment horizontal="center" vertical="center" wrapText="1"/>
    </xf>
    <xf numFmtId="0" fontId="4" fillId="3" borderId="2" xfId="2" applyFont="1" applyFill="1" applyBorder="1" applyAlignment="1">
      <alignment horizontal="center" vertical="center" wrapText="1"/>
    </xf>
    <xf numFmtId="0" fontId="4" fillId="3" borderId="10" xfId="2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center"/>
    </xf>
    <xf numFmtId="8" fontId="0" fillId="0" borderId="0" xfId="0" applyNumberFormat="1"/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0" fillId="8" borderId="5" xfId="0" applyFill="1" applyBorder="1" applyAlignment="1">
      <alignment horizontal="center"/>
    </xf>
    <xf numFmtId="0" fontId="8" fillId="0" borderId="9" xfId="0" applyFont="1" applyBorder="1" applyAlignment="1">
      <alignment vertical="center"/>
    </xf>
    <xf numFmtId="0" fontId="0" fillId="8" borderId="10" xfId="0" applyFill="1" applyBorder="1" applyAlignment="1">
      <alignment horizontal="center"/>
    </xf>
    <xf numFmtId="0" fontId="6" fillId="0" borderId="9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11" fillId="0" borderId="2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3" fillId="5" borderId="3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10" fillId="0" borderId="9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0" fillId="4" borderId="11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45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15" fillId="0" borderId="0" xfId="0" applyFont="1"/>
    <xf numFmtId="0" fontId="16" fillId="9" borderId="27" xfId="0" applyFont="1" applyFill="1" applyBorder="1" applyAlignment="1">
      <alignment horizontal="center" vertical="center" wrapText="1"/>
    </xf>
    <xf numFmtId="0" fontId="16" fillId="9" borderId="4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7" fillId="0" borderId="4" xfId="2" applyFont="1" applyBorder="1" applyAlignment="1">
      <alignment vertical="center"/>
    </xf>
    <xf numFmtId="0" fontId="7" fillId="0" borderId="5" xfId="2" applyFont="1" applyBorder="1" applyAlignment="1">
      <alignment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6" fillId="0" borderId="42" xfId="0" applyFont="1" applyBorder="1" applyAlignment="1">
      <alignment vertical="center"/>
    </xf>
  </cellXfs>
  <cellStyles count="3">
    <cellStyle name="Normale" xfId="0" builtinId="0"/>
    <cellStyle name="Normale 2" xfId="1" xr:uid="{52947C55-AA97-3C4E-855A-EC1995AEF407}"/>
    <cellStyle name="Normale 3" xfId="2" xr:uid="{7536743B-078C-FF46-8A50-5D09E8DC22C9}"/>
  </cellStyles>
  <dxfs count="7"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26A69A"/>
          <bgColor rgb="FF26A69A"/>
        </patternFill>
      </fill>
    </dxf>
    <dxf>
      <fill>
        <patternFill patternType="solid">
          <fgColor rgb="FFFDDCE8"/>
          <bgColor rgb="FFFDDCE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DDCE8"/>
          <bgColor rgb="FFFDDCE8"/>
        </patternFill>
      </fill>
    </dxf>
    <dxf>
      <fill>
        <patternFill patternType="solid">
          <fgColor rgb="FFFFFFFF"/>
          <bgColor rgb="FFFFFFFF"/>
        </patternFill>
      </fill>
    </dxf>
  </dxfs>
  <tableStyles count="3">
    <tableStyle name="Giornata 3-style" pivot="0" count="2" xr9:uid="{00000000-0011-0000-FFFF-FFFF00000000}">
      <tableStyleElement type="firstRowStripe" dxfId="6"/>
      <tableStyleElement type="secondRowStripe" dxfId="5"/>
    </tableStyle>
    <tableStyle name="Giornata 4-style" pivot="0" count="2" xr9:uid="{00000000-0011-0000-FFFF-FFFF01000000}">
      <tableStyleElement type="firstRowStripe" dxfId="4"/>
      <tableStyleElement type="secondRowStripe" dxfId="3"/>
    </tableStyle>
    <tableStyle name="Giornata 6-style" pivot="0" count="3" xr9:uid="{00000000-0011-0000-FFFF-FFFF02000000}">
      <tableStyleElement type="headerRow" dxfId="2"/>
      <tableStyleElement type="firstRowStripe" dxfId="1"/>
      <tableStyleElement type="secondRowStripe" dxfId="0"/>
    </tableStyle>
  </tableStyles>
  <colors>
    <mruColors>
      <color rgb="FF86FDF8"/>
      <color rgb="FF89C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2</xdr:row>
      <xdr:rowOff>176388</xdr:rowOff>
    </xdr:from>
    <xdr:to>
      <xdr:col>13</xdr:col>
      <xdr:colOff>185208</xdr:colOff>
      <xdr:row>4</xdr:row>
      <xdr:rowOff>8819</xdr:rowOff>
    </xdr:to>
    <xdr:pic>
      <xdr:nvPicPr>
        <xdr:cNvPr id="4" name="Elemento grafico 3" descr="Carta da gioco con riempimento a tinta unita">
          <a:extLst>
            <a:ext uri="{FF2B5EF4-FFF2-40B4-BE49-F238E27FC236}">
              <a16:creationId xmlns:a16="http://schemas.microsoft.com/office/drawing/2014/main" id="{1EF73C89-9FA4-014A-983B-BEC407965F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564444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185208</xdr:colOff>
      <xdr:row>4</xdr:row>
      <xdr:rowOff>8819</xdr:rowOff>
    </xdr:to>
    <xdr:pic>
      <xdr:nvPicPr>
        <xdr:cNvPr id="5" name="Elemento grafico 4" descr="Carta da gioco con riempimento a tinta unita">
          <a:extLst>
            <a:ext uri="{FF2B5EF4-FFF2-40B4-BE49-F238E27FC236}">
              <a16:creationId xmlns:a16="http://schemas.microsoft.com/office/drawing/2014/main" id="{32EE2C73-D3E0-AE49-BBCD-F0701D20A7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740833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185208</xdr:colOff>
      <xdr:row>5</xdr:row>
      <xdr:rowOff>8819</xdr:rowOff>
    </xdr:to>
    <xdr:pic>
      <xdr:nvPicPr>
        <xdr:cNvPr id="6" name="Elemento grafico 5" descr="Carta da gioco con riempimento a tinta unita">
          <a:extLst>
            <a:ext uri="{FF2B5EF4-FFF2-40B4-BE49-F238E27FC236}">
              <a16:creationId xmlns:a16="http://schemas.microsoft.com/office/drawing/2014/main" id="{3644E672-AFA6-A04B-9657-F4A95FFD5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917222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</xdr:row>
      <xdr:rowOff>0</xdr:rowOff>
    </xdr:from>
    <xdr:to>
      <xdr:col>13</xdr:col>
      <xdr:colOff>185208</xdr:colOff>
      <xdr:row>6</xdr:row>
      <xdr:rowOff>8819</xdr:rowOff>
    </xdr:to>
    <xdr:pic>
      <xdr:nvPicPr>
        <xdr:cNvPr id="7" name="Elemento grafico 6" descr="Carta da gioco con riempimento a tinta unita">
          <a:extLst>
            <a:ext uri="{FF2B5EF4-FFF2-40B4-BE49-F238E27FC236}">
              <a16:creationId xmlns:a16="http://schemas.microsoft.com/office/drawing/2014/main" id="{DC1B6069-39A6-1044-83E7-A3CFC28EC4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1093611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185208</xdr:colOff>
      <xdr:row>14</xdr:row>
      <xdr:rowOff>8819</xdr:rowOff>
    </xdr:to>
    <xdr:pic>
      <xdr:nvPicPr>
        <xdr:cNvPr id="8" name="Elemento grafico 7" descr="Carta da gioco con riempimento a tinta unita">
          <a:extLst>
            <a:ext uri="{FF2B5EF4-FFF2-40B4-BE49-F238E27FC236}">
              <a16:creationId xmlns:a16="http://schemas.microsoft.com/office/drawing/2014/main" id="{C3FC5630-5898-C84A-AAD0-95D3DED92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1270000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185208</xdr:colOff>
      <xdr:row>9</xdr:row>
      <xdr:rowOff>8819</xdr:rowOff>
    </xdr:to>
    <xdr:pic>
      <xdr:nvPicPr>
        <xdr:cNvPr id="9" name="Elemento grafico 8" descr="Carta da gioco con riempimento a tinta unita">
          <a:extLst>
            <a:ext uri="{FF2B5EF4-FFF2-40B4-BE49-F238E27FC236}">
              <a16:creationId xmlns:a16="http://schemas.microsoft.com/office/drawing/2014/main" id="{02E748AE-F4FC-3D4F-B08D-B0640FEF8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1446389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6</xdr:row>
      <xdr:rowOff>0</xdr:rowOff>
    </xdr:from>
    <xdr:to>
      <xdr:col>13</xdr:col>
      <xdr:colOff>185208</xdr:colOff>
      <xdr:row>7</xdr:row>
      <xdr:rowOff>8819</xdr:rowOff>
    </xdr:to>
    <xdr:pic>
      <xdr:nvPicPr>
        <xdr:cNvPr id="10" name="Elemento grafico 9" descr="Carta da gioco con riempimento a tinta unita">
          <a:extLst>
            <a:ext uri="{FF2B5EF4-FFF2-40B4-BE49-F238E27FC236}">
              <a16:creationId xmlns:a16="http://schemas.microsoft.com/office/drawing/2014/main" id="{0DFE73D2-58B9-9849-B71D-D5C3355D0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464653" y="1093611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</xdr:row>
      <xdr:rowOff>176388</xdr:rowOff>
    </xdr:from>
    <xdr:to>
      <xdr:col>16</xdr:col>
      <xdr:colOff>185208</xdr:colOff>
      <xdr:row>4</xdr:row>
      <xdr:rowOff>8819</xdr:rowOff>
    </xdr:to>
    <xdr:pic>
      <xdr:nvPicPr>
        <xdr:cNvPr id="26" name="Elemento grafico 25" descr="Trofeo con riempimento a tinta unita">
          <a:extLst>
            <a:ext uri="{FF2B5EF4-FFF2-40B4-BE49-F238E27FC236}">
              <a16:creationId xmlns:a16="http://schemas.microsoft.com/office/drawing/2014/main" id="{92E20794-FB39-0040-8481-28AA89BC2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713611" y="564444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185208</xdr:colOff>
      <xdr:row>5</xdr:row>
      <xdr:rowOff>8819</xdr:rowOff>
    </xdr:to>
    <xdr:pic>
      <xdr:nvPicPr>
        <xdr:cNvPr id="27" name="Elemento grafico 26" descr="Trofeo con riempimento a tinta unita">
          <a:extLst>
            <a:ext uri="{FF2B5EF4-FFF2-40B4-BE49-F238E27FC236}">
              <a16:creationId xmlns:a16="http://schemas.microsoft.com/office/drawing/2014/main" id="{ED461045-D235-674A-B97B-5DC05DCFE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713611" y="740833"/>
          <a:ext cx="185208" cy="18520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185208</xdr:colOff>
      <xdr:row>6</xdr:row>
      <xdr:rowOff>8819</xdr:rowOff>
    </xdr:to>
    <xdr:pic>
      <xdr:nvPicPr>
        <xdr:cNvPr id="28" name="Elemento grafico 27" descr="Trofeo con riempimento a tinta unita">
          <a:extLst>
            <a:ext uri="{FF2B5EF4-FFF2-40B4-BE49-F238E27FC236}">
              <a16:creationId xmlns:a16="http://schemas.microsoft.com/office/drawing/2014/main" id="{A6F18029-3A29-4A45-89FC-013354C54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8713611" y="917222"/>
          <a:ext cx="185208" cy="1852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S31"/>
  <sheetViews>
    <sheetView showGridLines="0" zoomScale="144" workbookViewId="0">
      <selection activeCell="A22" sqref="A22"/>
    </sheetView>
  </sheetViews>
  <sheetFormatPr baseColWidth="10" defaultColWidth="12.6640625" defaultRowHeight="13" x14ac:dyDescent="0.15"/>
  <cols>
    <col min="1" max="1" width="2.6640625" customWidth="1"/>
    <col min="2" max="2" width="19" customWidth="1"/>
    <col min="3" max="3" width="6.33203125" customWidth="1"/>
    <col min="4" max="7" width="5.6640625" customWidth="1"/>
    <col min="8" max="8" width="7.33203125" customWidth="1"/>
    <col min="9" max="13" width="4.83203125" customWidth="1"/>
    <col min="14" max="14" width="6.1640625" customWidth="1"/>
    <col min="15" max="15" width="18.5" bestFit="1" customWidth="1"/>
    <col min="16" max="16" width="4.83203125" style="126" customWidth="1"/>
    <col min="17" max="17" width="7" customWidth="1"/>
  </cols>
  <sheetData>
    <row r="1" spans="1:19" ht="17" thickBo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ht="14" customHeight="1" thickBot="1" x14ac:dyDescent="0.2">
      <c r="B2" s="118" t="s">
        <v>0</v>
      </c>
      <c r="C2" s="119"/>
      <c r="D2" s="119"/>
      <c r="E2" s="119"/>
      <c r="F2" s="119"/>
      <c r="G2" s="119"/>
      <c r="H2" s="120"/>
      <c r="I2" s="118" t="s">
        <v>75</v>
      </c>
      <c r="J2" s="119"/>
      <c r="K2" s="119"/>
      <c r="L2" s="119"/>
      <c r="M2" s="119"/>
      <c r="N2" s="120"/>
      <c r="O2" s="135" t="s">
        <v>2</v>
      </c>
      <c r="P2" s="135" t="s">
        <v>115</v>
      </c>
      <c r="Q2" s="135" t="s">
        <v>92</v>
      </c>
    </row>
    <row r="3" spans="1:19" s="31" customFormat="1" ht="14" thickBot="1" x14ac:dyDescent="0.2">
      <c r="B3" s="117" t="s">
        <v>2</v>
      </c>
      <c r="C3" s="36" t="s">
        <v>56</v>
      </c>
      <c r="D3" s="36" t="s">
        <v>57</v>
      </c>
      <c r="E3" s="36" t="s">
        <v>58</v>
      </c>
      <c r="F3" s="36" t="s">
        <v>59</v>
      </c>
      <c r="G3" s="37" t="s">
        <v>60</v>
      </c>
      <c r="H3" s="40" t="s">
        <v>3</v>
      </c>
      <c r="I3" s="41" t="s">
        <v>56</v>
      </c>
      <c r="J3" s="42" t="s">
        <v>57</v>
      </c>
      <c r="K3" s="60" t="s">
        <v>58</v>
      </c>
      <c r="L3" s="60" t="s">
        <v>59</v>
      </c>
      <c r="M3" s="60" t="s">
        <v>60</v>
      </c>
      <c r="N3" s="38" t="s">
        <v>4</v>
      </c>
      <c r="O3" s="136"/>
      <c r="P3" s="136"/>
      <c r="Q3" s="136"/>
    </row>
    <row r="4" spans="1:19" ht="14" x14ac:dyDescent="0.15">
      <c r="A4" s="134" t="s">
        <v>116</v>
      </c>
      <c r="B4" s="44" t="s">
        <v>42</v>
      </c>
      <c r="C4" s="45">
        <v>14</v>
      </c>
      <c r="D4" s="45">
        <v>10</v>
      </c>
      <c r="E4" s="45">
        <v>9</v>
      </c>
      <c r="F4" s="45">
        <v>16</v>
      </c>
      <c r="G4" s="45">
        <v>20</v>
      </c>
      <c r="H4" s="67">
        <f t="shared" ref="H4:H31" si="0">+C4+D4+E4+F4+G4</f>
        <v>69</v>
      </c>
      <c r="I4" s="52">
        <v>2</v>
      </c>
      <c r="J4" s="53">
        <v>0</v>
      </c>
      <c r="K4" s="61">
        <v>1</v>
      </c>
      <c r="L4" s="61">
        <v>2</v>
      </c>
      <c r="M4" s="61">
        <v>3</v>
      </c>
      <c r="N4" s="65">
        <f t="shared" ref="N4:N31" si="1">+I4+J4+K4+L4+M4</f>
        <v>8</v>
      </c>
      <c r="O4" s="106" t="s">
        <v>42</v>
      </c>
      <c r="P4" s="127">
        <v>1</v>
      </c>
      <c r="Q4" s="107">
        <f t="shared" ref="Q4:Q31" si="2">+H4-MIN(C4:G4)</f>
        <v>60</v>
      </c>
    </row>
    <row r="5" spans="1:19" ht="14" x14ac:dyDescent="0.15">
      <c r="A5" s="134" t="s">
        <v>116</v>
      </c>
      <c r="B5" s="46" t="s">
        <v>11</v>
      </c>
      <c r="C5" s="47">
        <v>10</v>
      </c>
      <c r="D5" s="47">
        <v>17</v>
      </c>
      <c r="E5" s="47">
        <v>9</v>
      </c>
      <c r="F5" s="47">
        <v>0</v>
      </c>
      <c r="G5" s="47">
        <v>19</v>
      </c>
      <c r="H5" s="68">
        <f t="shared" si="0"/>
        <v>55</v>
      </c>
      <c r="I5" s="49"/>
      <c r="J5" s="50">
        <v>3</v>
      </c>
      <c r="K5" s="62">
        <v>1</v>
      </c>
      <c r="L5" s="62"/>
      <c r="M5" s="112">
        <v>3</v>
      </c>
      <c r="N5" s="69">
        <f t="shared" si="1"/>
        <v>7</v>
      </c>
      <c r="O5" s="108" t="s">
        <v>11</v>
      </c>
      <c r="P5" s="128">
        <v>2</v>
      </c>
      <c r="Q5" s="109">
        <f t="shared" si="2"/>
        <v>55</v>
      </c>
    </row>
    <row r="6" spans="1:19" ht="14" x14ac:dyDescent="0.15">
      <c r="A6" s="134" t="s">
        <v>116</v>
      </c>
      <c r="B6" s="46" t="s">
        <v>24</v>
      </c>
      <c r="C6" s="47">
        <v>7</v>
      </c>
      <c r="D6" s="47">
        <v>14</v>
      </c>
      <c r="E6" s="47">
        <v>15</v>
      </c>
      <c r="F6" s="47">
        <v>16</v>
      </c>
      <c r="G6" s="47">
        <v>10</v>
      </c>
      <c r="H6" s="68">
        <f t="shared" si="0"/>
        <v>62</v>
      </c>
      <c r="I6" s="49">
        <v>1</v>
      </c>
      <c r="J6" s="50">
        <v>2</v>
      </c>
      <c r="K6" s="62">
        <v>3</v>
      </c>
      <c r="L6" s="62">
        <v>1</v>
      </c>
      <c r="M6" s="62"/>
      <c r="N6" s="66">
        <f t="shared" si="1"/>
        <v>7</v>
      </c>
      <c r="O6" s="108" t="s">
        <v>24</v>
      </c>
      <c r="P6" s="128">
        <v>3</v>
      </c>
      <c r="Q6" s="109">
        <f t="shared" si="2"/>
        <v>55</v>
      </c>
    </row>
    <row r="7" spans="1:19" ht="14" x14ac:dyDescent="0.15">
      <c r="A7" s="134" t="s">
        <v>116</v>
      </c>
      <c r="B7" s="46" t="s">
        <v>7</v>
      </c>
      <c r="C7" s="47">
        <v>13</v>
      </c>
      <c r="D7" s="47">
        <v>19</v>
      </c>
      <c r="E7" s="47">
        <v>5</v>
      </c>
      <c r="F7" s="47">
        <v>0</v>
      </c>
      <c r="G7" s="47">
        <v>17</v>
      </c>
      <c r="H7" s="68">
        <f t="shared" si="0"/>
        <v>54</v>
      </c>
      <c r="I7" s="49">
        <v>3</v>
      </c>
      <c r="J7" s="50">
        <v>4</v>
      </c>
      <c r="K7" s="62">
        <v>1</v>
      </c>
      <c r="L7" s="62"/>
      <c r="M7" s="62">
        <v>1</v>
      </c>
      <c r="N7" s="66">
        <f t="shared" si="1"/>
        <v>9</v>
      </c>
      <c r="O7" s="108" t="s">
        <v>7</v>
      </c>
      <c r="P7" s="128">
        <v>4</v>
      </c>
      <c r="Q7" s="132">
        <f t="shared" si="2"/>
        <v>54</v>
      </c>
    </row>
    <row r="8" spans="1:19" ht="14" x14ac:dyDescent="0.15">
      <c r="A8" s="134" t="s">
        <v>116</v>
      </c>
      <c r="B8" s="48" t="s">
        <v>17</v>
      </c>
      <c r="C8" s="47">
        <v>6</v>
      </c>
      <c r="D8" s="47">
        <v>18</v>
      </c>
      <c r="E8" s="47">
        <v>3</v>
      </c>
      <c r="F8" s="47">
        <v>14</v>
      </c>
      <c r="G8" s="47">
        <v>16</v>
      </c>
      <c r="H8" s="68">
        <f t="shared" si="0"/>
        <v>57</v>
      </c>
      <c r="I8" s="49"/>
      <c r="J8" s="50">
        <v>1</v>
      </c>
      <c r="K8" s="62">
        <v>1</v>
      </c>
      <c r="L8" s="62">
        <v>1</v>
      </c>
      <c r="M8" s="62">
        <v>1</v>
      </c>
      <c r="N8" s="43">
        <f t="shared" si="1"/>
        <v>4</v>
      </c>
      <c r="O8" s="110" t="s">
        <v>17</v>
      </c>
      <c r="P8" s="129">
        <v>5</v>
      </c>
      <c r="Q8" s="132">
        <f t="shared" si="2"/>
        <v>54</v>
      </c>
    </row>
    <row r="9" spans="1:19" ht="14" x14ac:dyDescent="0.15">
      <c r="A9" s="134" t="s">
        <v>116</v>
      </c>
      <c r="B9" s="46" t="s">
        <v>28</v>
      </c>
      <c r="C9" s="47">
        <v>12</v>
      </c>
      <c r="D9" s="47">
        <v>8</v>
      </c>
      <c r="E9" s="47">
        <v>15</v>
      </c>
      <c r="F9" s="47">
        <v>6</v>
      </c>
      <c r="G9" s="47">
        <v>2</v>
      </c>
      <c r="H9" s="68">
        <f t="shared" si="0"/>
        <v>43</v>
      </c>
      <c r="I9" s="49">
        <v>2</v>
      </c>
      <c r="J9" s="50">
        <v>1</v>
      </c>
      <c r="K9" s="62">
        <v>2</v>
      </c>
      <c r="L9" s="62"/>
      <c r="M9" s="62"/>
      <c r="N9" s="66">
        <f t="shared" si="1"/>
        <v>5</v>
      </c>
      <c r="O9" s="108" t="s">
        <v>28</v>
      </c>
      <c r="P9" s="128">
        <v>6</v>
      </c>
      <c r="Q9" s="132">
        <f t="shared" si="2"/>
        <v>41</v>
      </c>
      <c r="S9" s="102"/>
    </row>
    <row r="10" spans="1:19" ht="14" x14ac:dyDescent="0.15">
      <c r="A10" s="134" t="s">
        <v>116</v>
      </c>
      <c r="B10" s="46" t="s">
        <v>8</v>
      </c>
      <c r="C10" s="47">
        <v>5</v>
      </c>
      <c r="D10" s="47">
        <v>12</v>
      </c>
      <c r="E10" s="47">
        <v>15</v>
      </c>
      <c r="F10" s="47">
        <v>6</v>
      </c>
      <c r="G10" s="47">
        <v>3</v>
      </c>
      <c r="H10" s="68">
        <f t="shared" si="0"/>
        <v>41</v>
      </c>
      <c r="I10" s="49">
        <v>1</v>
      </c>
      <c r="J10" s="50"/>
      <c r="K10" s="62"/>
      <c r="L10" s="62"/>
      <c r="M10" s="62"/>
      <c r="N10" s="43">
        <f t="shared" si="1"/>
        <v>1</v>
      </c>
      <c r="O10" s="108" t="s">
        <v>8</v>
      </c>
      <c r="P10" s="128">
        <v>7</v>
      </c>
      <c r="Q10" s="132">
        <f t="shared" si="2"/>
        <v>38</v>
      </c>
    </row>
    <row r="11" spans="1:19" ht="14" x14ac:dyDescent="0.15">
      <c r="A11" s="134" t="s">
        <v>116</v>
      </c>
      <c r="B11" s="46" t="s">
        <v>73</v>
      </c>
      <c r="C11" s="47">
        <v>8</v>
      </c>
      <c r="D11" s="47">
        <v>5</v>
      </c>
      <c r="E11" s="47">
        <v>0</v>
      </c>
      <c r="F11" s="47">
        <v>4</v>
      </c>
      <c r="G11" s="47">
        <v>18</v>
      </c>
      <c r="H11" s="68">
        <f t="shared" si="0"/>
        <v>35</v>
      </c>
      <c r="I11" s="49">
        <v>1</v>
      </c>
      <c r="J11" s="50">
        <v>1</v>
      </c>
      <c r="K11" s="62"/>
      <c r="L11" s="62"/>
      <c r="M11" s="62">
        <v>2</v>
      </c>
      <c r="N11" s="43">
        <f t="shared" si="1"/>
        <v>4</v>
      </c>
      <c r="O11" s="108" t="s">
        <v>73</v>
      </c>
      <c r="P11" s="128">
        <v>8</v>
      </c>
      <c r="Q11" s="132">
        <f t="shared" si="2"/>
        <v>35</v>
      </c>
    </row>
    <row r="12" spans="1:19" ht="14" x14ac:dyDescent="0.15">
      <c r="A12" s="134" t="s">
        <v>116</v>
      </c>
      <c r="B12" s="46" t="s">
        <v>18</v>
      </c>
      <c r="C12" s="47">
        <v>11</v>
      </c>
      <c r="D12" s="47">
        <v>15</v>
      </c>
      <c r="E12" s="47">
        <v>5</v>
      </c>
      <c r="F12" s="47">
        <v>0</v>
      </c>
      <c r="G12" s="47">
        <v>4</v>
      </c>
      <c r="H12" s="68">
        <f t="shared" si="0"/>
        <v>35</v>
      </c>
      <c r="I12" s="49">
        <v>1</v>
      </c>
      <c r="J12" s="50">
        <v>2</v>
      </c>
      <c r="K12" s="62">
        <v>1</v>
      </c>
      <c r="L12" s="62"/>
      <c r="M12" s="62"/>
      <c r="N12" s="43">
        <f t="shared" si="1"/>
        <v>4</v>
      </c>
      <c r="O12" s="108" t="s">
        <v>18</v>
      </c>
      <c r="P12" s="128">
        <v>9</v>
      </c>
      <c r="Q12" s="132">
        <f t="shared" si="2"/>
        <v>35</v>
      </c>
    </row>
    <row r="13" spans="1:19" ht="14" x14ac:dyDescent="0.15">
      <c r="A13" s="134" t="s">
        <v>116</v>
      </c>
      <c r="B13" s="46" t="s">
        <v>9</v>
      </c>
      <c r="C13" s="47">
        <v>2</v>
      </c>
      <c r="D13" s="47">
        <v>16</v>
      </c>
      <c r="E13" s="47">
        <v>3</v>
      </c>
      <c r="F13" s="47">
        <v>0</v>
      </c>
      <c r="G13" s="47">
        <v>12</v>
      </c>
      <c r="H13" s="68">
        <f t="shared" si="0"/>
        <v>33</v>
      </c>
      <c r="I13" s="49"/>
      <c r="J13" s="50">
        <v>2</v>
      </c>
      <c r="K13" s="62"/>
      <c r="L13" s="62"/>
      <c r="M13" s="112">
        <v>1</v>
      </c>
      <c r="N13" s="70">
        <f t="shared" si="1"/>
        <v>3</v>
      </c>
      <c r="O13" s="108" t="s">
        <v>9</v>
      </c>
      <c r="P13" s="128">
        <v>10</v>
      </c>
      <c r="Q13" s="132">
        <f t="shared" si="2"/>
        <v>33</v>
      </c>
    </row>
    <row r="14" spans="1:19" ht="14" x14ac:dyDescent="0.15">
      <c r="A14" s="134" t="s">
        <v>116</v>
      </c>
      <c r="B14" s="46" t="s">
        <v>27</v>
      </c>
      <c r="C14" s="47">
        <v>0</v>
      </c>
      <c r="D14" s="47">
        <v>4</v>
      </c>
      <c r="E14" s="47">
        <v>12</v>
      </c>
      <c r="F14" s="47">
        <v>0</v>
      </c>
      <c r="G14" s="47">
        <v>15</v>
      </c>
      <c r="H14" s="68">
        <f t="shared" si="0"/>
        <v>31</v>
      </c>
      <c r="I14" s="49"/>
      <c r="J14" s="50">
        <v>1</v>
      </c>
      <c r="K14" s="62">
        <v>3</v>
      </c>
      <c r="L14" s="62"/>
      <c r="M14" s="62">
        <v>2</v>
      </c>
      <c r="N14" s="66">
        <f t="shared" si="1"/>
        <v>6</v>
      </c>
      <c r="O14" s="108" t="s">
        <v>27</v>
      </c>
      <c r="P14" s="128">
        <v>11</v>
      </c>
      <c r="Q14" s="132">
        <f t="shared" si="2"/>
        <v>31</v>
      </c>
    </row>
    <row r="15" spans="1:19" ht="14" x14ac:dyDescent="0.15">
      <c r="A15" s="134" t="s">
        <v>116</v>
      </c>
      <c r="B15" s="46" t="s">
        <v>12</v>
      </c>
      <c r="C15" s="47">
        <v>0</v>
      </c>
      <c r="D15" s="47">
        <v>6</v>
      </c>
      <c r="E15" s="47">
        <v>7</v>
      </c>
      <c r="F15" s="47">
        <v>0</v>
      </c>
      <c r="G15" s="47">
        <v>13</v>
      </c>
      <c r="H15" s="68">
        <f t="shared" si="0"/>
        <v>26</v>
      </c>
      <c r="I15" s="49"/>
      <c r="J15" s="50">
        <v>1</v>
      </c>
      <c r="K15" s="62">
        <v>2</v>
      </c>
      <c r="L15" s="62"/>
      <c r="M15" s="62">
        <v>1</v>
      </c>
      <c r="N15" s="43">
        <f t="shared" si="1"/>
        <v>4</v>
      </c>
      <c r="O15" s="108" t="s">
        <v>12</v>
      </c>
      <c r="P15" s="128">
        <v>12</v>
      </c>
      <c r="Q15" s="132">
        <f t="shared" si="2"/>
        <v>26</v>
      </c>
    </row>
    <row r="16" spans="1:19" ht="14" x14ac:dyDescent="0.15">
      <c r="A16" s="134" t="s">
        <v>116</v>
      </c>
      <c r="B16" s="46" t="s">
        <v>5</v>
      </c>
      <c r="C16" s="47">
        <v>0</v>
      </c>
      <c r="D16" s="47">
        <v>0</v>
      </c>
      <c r="E16" s="47">
        <v>12</v>
      </c>
      <c r="F16" s="47">
        <v>14</v>
      </c>
      <c r="G16" s="47">
        <v>0</v>
      </c>
      <c r="H16" s="68">
        <f t="shared" si="0"/>
        <v>26</v>
      </c>
      <c r="I16" s="49"/>
      <c r="J16" s="51"/>
      <c r="K16" s="63">
        <v>1</v>
      </c>
      <c r="L16" s="63">
        <v>3</v>
      </c>
      <c r="M16" s="63"/>
      <c r="N16" s="43">
        <f t="shared" si="1"/>
        <v>4</v>
      </c>
      <c r="O16" s="46" t="s">
        <v>5</v>
      </c>
      <c r="P16" s="130">
        <v>13</v>
      </c>
      <c r="Q16" s="132">
        <f t="shared" si="2"/>
        <v>26</v>
      </c>
    </row>
    <row r="17" spans="1:17" ht="14" x14ac:dyDescent="0.15">
      <c r="A17" s="134" t="s">
        <v>116</v>
      </c>
      <c r="B17" s="46" t="s">
        <v>6</v>
      </c>
      <c r="C17" s="47">
        <v>0</v>
      </c>
      <c r="D17" s="47">
        <v>7</v>
      </c>
      <c r="E17" s="47">
        <v>0</v>
      </c>
      <c r="F17" s="47">
        <v>8</v>
      </c>
      <c r="G17" s="47">
        <v>11</v>
      </c>
      <c r="H17" s="68">
        <f t="shared" si="0"/>
        <v>26</v>
      </c>
      <c r="I17" s="49"/>
      <c r="J17" s="50"/>
      <c r="K17" s="62"/>
      <c r="L17" s="62"/>
      <c r="M17" s="62">
        <v>1</v>
      </c>
      <c r="N17" s="43">
        <f t="shared" si="1"/>
        <v>1</v>
      </c>
      <c r="O17" s="108" t="s">
        <v>6</v>
      </c>
      <c r="P17" s="128">
        <v>14</v>
      </c>
      <c r="Q17" s="132">
        <f t="shared" si="2"/>
        <v>26</v>
      </c>
    </row>
    <row r="18" spans="1:17" ht="14" x14ac:dyDescent="0.15">
      <c r="A18" s="134" t="s">
        <v>116</v>
      </c>
      <c r="B18" s="46" t="s">
        <v>22</v>
      </c>
      <c r="C18" s="47">
        <v>0</v>
      </c>
      <c r="D18" s="47">
        <v>0</v>
      </c>
      <c r="E18" s="47">
        <v>12</v>
      </c>
      <c r="F18" s="47">
        <v>10</v>
      </c>
      <c r="G18" s="47">
        <v>1</v>
      </c>
      <c r="H18" s="68">
        <f t="shared" si="0"/>
        <v>23</v>
      </c>
      <c r="I18" s="49"/>
      <c r="J18" s="51"/>
      <c r="K18" s="63"/>
      <c r="L18" s="63">
        <v>1</v>
      </c>
      <c r="M18" s="63"/>
      <c r="N18" s="43">
        <f t="shared" si="1"/>
        <v>1</v>
      </c>
      <c r="O18" s="108" t="s">
        <v>22</v>
      </c>
      <c r="P18" s="128">
        <v>15</v>
      </c>
      <c r="Q18" s="132">
        <f t="shared" si="2"/>
        <v>23</v>
      </c>
    </row>
    <row r="19" spans="1:17" ht="14" x14ac:dyDescent="0.15">
      <c r="A19" s="134" t="s">
        <v>116</v>
      </c>
      <c r="B19" s="46" t="s">
        <v>21</v>
      </c>
      <c r="C19" s="47">
        <v>3</v>
      </c>
      <c r="D19" s="47">
        <v>9</v>
      </c>
      <c r="E19" s="47">
        <v>3</v>
      </c>
      <c r="F19" s="47">
        <v>0</v>
      </c>
      <c r="G19" s="47">
        <v>6</v>
      </c>
      <c r="H19" s="68">
        <f t="shared" si="0"/>
        <v>21</v>
      </c>
      <c r="I19" s="49"/>
      <c r="J19" s="50">
        <v>1</v>
      </c>
      <c r="K19" s="62"/>
      <c r="L19" s="62"/>
      <c r="M19" s="62"/>
      <c r="N19" s="43">
        <f t="shared" si="1"/>
        <v>1</v>
      </c>
      <c r="O19" s="108" t="s">
        <v>21</v>
      </c>
      <c r="P19" s="128">
        <v>16</v>
      </c>
      <c r="Q19" s="132">
        <f t="shared" si="2"/>
        <v>21</v>
      </c>
    </row>
    <row r="20" spans="1:17" ht="14" x14ac:dyDescent="0.15">
      <c r="A20" s="134" t="s">
        <v>116</v>
      </c>
      <c r="B20" s="46" t="s">
        <v>20</v>
      </c>
      <c r="C20" s="47">
        <v>9</v>
      </c>
      <c r="D20" s="47">
        <v>0</v>
      </c>
      <c r="E20" s="47">
        <v>7</v>
      </c>
      <c r="F20" s="47">
        <v>4</v>
      </c>
      <c r="G20" s="47">
        <v>0</v>
      </c>
      <c r="H20" s="68">
        <f t="shared" si="0"/>
        <v>20</v>
      </c>
      <c r="I20" s="49">
        <v>1</v>
      </c>
      <c r="J20" s="51"/>
      <c r="K20" s="63">
        <v>1</v>
      </c>
      <c r="L20" s="63"/>
      <c r="M20" s="63"/>
      <c r="N20" s="43">
        <f t="shared" si="1"/>
        <v>2</v>
      </c>
      <c r="O20" s="108" t="s">
        <v>20</v>
      </c>
      <c r="P20" s="128">
        <v>17</v>
      </c>
      <c r="Q20" s="132">
        <f t="shared" si="2"/>
        <v>20</v>
      </c>
    </row>
    <row r="21" spans="1:17" ht="14" x14ac:dyDescent="0.15">
      <c r="A21" s="134" t="s">
        <v>116</v>
      </c>
      <c r="B21" s="46" t="s">
        <v>26</v>
      </c>
      <c r="C21" s="47">
        <v>4</v>
      </c>
      <c r="D21" s="47">
        <v>0</v>
      </c>
      <c r="E21" s="47">
        <v>0</v>
      </c>
      <c r="F21" s="47">
        <v>12</v>
      </c>
      <c r="G21" s="47">
        <v>0</v>
      </c>
      <c r="H21" s="68">
        <f t="shared" si="0"/>
        <v>16</v>
      </c>
      <c r="I21" s="49">
        <v>2</v>
      </c>
      <c r="J21" s="51"/>
      <c r="K21" s="63"/>
      <c r="L21" s="63">
        <v>1</v>
      </c>
      <c r="M21" s="63"/>
      <c r="N21" s="43">
        <f t="shared" si="1"/>
        <v>3</v>
      </c>
      <c r="O21" s="108" t="s">
        <v>26</v>
      </c>
      <c r="P21" s="128">
        <v>18</v>
      </c>
      <c r="Q21" s="132">
        <f t="shared" si="2"/>
        <v>16</v>
      </c>
    </row>
    <row r="22" spans="1:17" ht="14" x14ac:dyDescent="0.15">
      <c r="A22" s="134" t="s">
        <v>116</v>
      </c>
      <c r="B22" s="46" t="s">
        <v>10</v>
      </c>
      <c r="C22" s="47">
        <v>0</v>
      </c>
      <c r="D22" s="47">
        <v>4</v>
      </c>
      <c r="E22" s="47">
        <v>0</v>
      </c>
      <c r="F22" s="47">
        <v>10</v>
      </c>
      <c r="G22" s="47">
        <v>0</v>
      </c>
      <c r="H22" s="68">
        <f t="shared" si="0"/>
        <v>14</v>
      </c>
      <c r="I22" s="49"/>
      <c r="J22" s="50">
        <v>1</v>
      </c>
      <c r="K22" s="62"/>
      <c r="L22" s="62">
        <v>2</v>
      </c>
      <c r="M22" s="112"/>
      <c r="N22" s="70">
        <f t="shared" si="1"/>
        <v>3</v>
      </c>
      <c r="O22" s="108" t="s">
        <v>10</v>
      </c>
      <c r="P22" s="128">
        <v>19</v>
      </c>
      <c r="Q22" s="132">
        <f t="shared" si="2"/>
        <v>14</v>
      </c>
    </row>
    <row r="23" spans="1:17" ht="14" x14ac:dyDescent="0.15">
      <c r="A23" s="134" t="s">
        <v>116</v>
      </c>
      <c r="B23" s="46" t="s">
        <v>15</v>
      </c>
      <c r="C23" s="47">
        <v>0</v>
      </c>
      <c r="D23" s="47">
        <v>13</v>
      </c>
      <c r="E23" s="47">
        <v>0</v>
      </c>
      <c r="F23" s="47">
        <v>0</v>
      </c>
      <c r="G23" s="47">
        <v>0</v>
      </c>
      <c r="H23" s="68">
        <f t="shared" si="0"/>
        <v>13</v>
      </c>
      <c r="I23" s="49"/>
      <c r="J23" s="50">
        <v>3</v>
      </c>
      <c r="K23" s="62"/>
      <c r="L23" s="62"/>
      <c r="M23" s="62"/>
      <c r="N23" s="43">
        <f t="shared" si="1"/>
        <v>3</v>
      </c>
      <c r="O23" s="108" t="s">
        <v>15</v>
      </c>
      <c r="P23" s="128">
        <v>20</v>
      </c>
      <c r="Q23" s="132">
        <f t="shared" si="2"/>
        <v>13</v>
      </c>
    </row>
    <row r="24" spans="1:17" ht="14" x14ac:dyDescent="0.15">
      <c r="A24" s="134" t="s">
        <v>116</v>
      </c>
      <c r="B24" s="46" t="s">
        <v>23</v>
      </c>
      <c r="C24" s="47">
        <v>0</v>
      </c>
      <c r="D24" s="47">
        <v>11</v>
      </c>
      <c r="E24" s="47">
        <v>0</v>
      </c>
      <c r="F24" s="47">
        <v>0</v>
      </c>
      <c r="G24" s="47">
        <v>0</v>
      </c>
      <c r="H24" s="68">
        <f t="shared" si="0"/>
        <v>11</v>
      </c>
      <c r="I24" s="49"/>
      <c r="J24" s="50">
        <v>2</v>
      </c>
      <c r="K24" s="62"/>
      <c r="L24" s="62"/>
      <c r="M24" s="62"/>
      <c r="N24" s="43">
        <f t="shared" si="1"/>
        <v>2</v>
      </c>
      <c r="O24" s="108" t="s">
        <v>23</v>
      </c>
      <c r="P24" s="128">
        <v>21</v>
      </c>
      <c r="Q24" s="132">
        <f t="shared" si="2"/>
        <v>11</v>
      </c>
    </row>
    <row r="25" spans="1:17" ht="14" x14ac:dyDescent="0.15">
      <c r="A25" s="134" t="s">
        <v>116</v>
      </c>
      <c r="B25" s="46" t="s">
        <v>14</v>
      </c>
      <c r="C25" s="47">
        <v>0</v>
      </c>
      <c r="D25" s="47">
        <v>0</v>
      </c>
      <c r="E25" s="47">
        <v>0</v>
      </c>
      <c r="F25" s="47">
        <v>0</v>
      </c>
      <c r="G25" s="47">
        <v>10</v>
      </c>
      <c r="H25" s="68">
        <f t="shared" si="0"/>
        <v>10</v>
      </c>
      <c r="I25" s="49"/>
      <c r="J25" s="51"/>
      <c r="K25" s="63"/>
      <c r="L25" s="63"/>
      <c r="M25" s="63">
        <v>1</v>
      </c>
      <c r="N25" s="43">
        <f t="shared" si="1"/>
        <v>1</v>
      </c>
      <c r="O25" s="108" t="s">
        <v>14</v>
      </c>
      <c r="P25" s="128">
        <v>22</v>
      </c>
      <c r="Q25" s="132">
        <f t="shared" si="2"/>
        <v>10</v>
      </c>
    </row>
    <row r="26" spans="1:17" ht="14" x14ac:dyDescent="0.15">
      <c r="A26" s="134" t="s">
        <v>116</v>
      </c>
      <c r="B26" s="46" t="s">
        <v>13</v>
      </c>
      <c r="C26" s="47">
        <v>0</v>
      </c>
      <c r="D26" s="47">
        <v>0</v>
      </c>
      <c r="E26" s="47">
        <v>0</v>
      </c>
      <c r="F26" s="47">
        <v>0</v>
      </c>
      <c r="G26" s="47">
        <v>9</v>
      </c>
      <c r="H26" s="68">
        <f t="shared" si="0"/>
        <v>9</v>
      </c>
      <c r="I26" s="49"/>
      <c r="J26" s="51"/>
      <c r="K26" s="63"/>
      <c r="L26" s="63"/>
      <c r="M26" s="63">
        <v>1</v>
      </c>
      <c r="N26" s="43">
        <f t="shared" si="1"/>
        <v>1</v>
      </c>
      <c r="O26" s="108" t="s">
        <v>13</v>
      </c>
      <c r="P26" s="128">
        <v>23</v>
      </c>
      <c r="Q26" s="132">
        <f t="shared" si="2"/>
        <v>9</v>
      </c>
    </row>
    <row r="27" spans="1:17" ht="14" x14ac:dyDescent="0.15">
      <c r="A27" s="134" t="s">
        <v>116</v>
      </c>
      <c r="B27" s="48" t="s">
        <v>19</v>
      </c>
      <c r="C27" s="47">
        <v>0</v>
      </c>
      <c r="D27" s="47">
        <v>2</v>
      </c>
      <c r="E27" s="47">
        <v>0</v>
      </c>
      <c r="F27" s="47">
        <v>0</v>
      </c>
      <c r="G27" s="47">
        <v>7</v>
      </c>
      <c r="H27" s="68">
        <f t="shared" si="0"/>
        <v>9</v>
      </c>
      <c r="I27" s="49"/>
      <c r="J27" s="50"/>
      <c r="K27" s="62"/>
      <c r="L27" s="62"/>
      <c r="M27" s="62"/>
      <c r="N27" s="43">
        <f t="shared" si="1"/>
        <v>0</v>
      </c>
      <c r="O27" s="110" t="s">
        <v>19</v>
      </c>
      <c r="P27" s="129">
        <v>24</v>
      </c>
      <c r="Q27" s="132">
        <f t="shared" si="2"/>
        <v>9</v>
      </c>
    </row>
    <row r="28" spans="1:17" ht="14" x14ac:dyDescent="0.15">
      <c r="A28" s="134" t="s">
        <v>116</v>
      </c>
      <c r="B28" s="48" t="s">
        <v>25</v>
      </c>
      <c r="C28" s="47">
        <v>0</v>
      </c>
      <c r="D28" s="47">
        <v>0</v>
      </c>
      <c r="E28" s="47">
        <v>0</v>
      </c>
      <c r="F28" s="47">
        <v>8</v>
      </c>
      <c r="G28" s="47">
        <v>0</v>
      </c>
      <c r="H28" s="68">
        <f t="shared" si="0"/>
        <v>8</v>
      </c>
      <c r="I28" s="49"/>
      <c r="J28" s="51"/>
      <c r="K28" s="63"/>
      <c r="L28" s="63">
        <v>1</v>
      </c>
      <c r="M28" s="63"/>
      <c r="N28" s="43">
        <f t="shared" si="1"/>
        <v>1</v>
      </c>
      <c r="O28" s="110" t="s">
        <v>25</v>
      </c>
      <c r="P28" s="129">
        <v>25</v>
      </c>
      <c r="Q28" s="132">
        <f t="shared" si="2"/>
        <v>8</v>
      </c>
    </row>
    <row r="29" spans="1:17" ht="14" x14ac:dyDescent="0.15">
      <c r="A29" s="134" t="s">
        <v>116</v>
      </c>
      <c r="B29" s="46" t="s">
        <v>113</v>
      </c>
      <c r="C29" s="47">
        <v>0</v>
      </c>
      <c r="D29" s="47">
        <v>0</v>
      </c>
      <c r="E29" s="47">
        <v>0</v>
      </c>
      <c r="F29" s="47">
        <v>0</v>
      </c>
      <c r="G29" s="47">
        <v>8</v>
      </c>
      <c r="H29" s="68">
        <f t="shared" si="0"/>
        <v>8</v>
      </c>
      <c r="I29" s="49"/>
      <c r="J29" s="51"/>
      <c r="K29" s="63"/>
      <c r="L29" s="63"/>
      <c r="M29" s="63"/>
      <c r="N29" s="43">
        <f t="shared" si="1"/>
        <v>0</v>
      </c>
      <c r="O29" s="108" t="s">
        <v>113</v>
      </c>
      <c r="P29" s="128">
        <v>26</v>
      </c>
      <c r="Q29" s="132">
        <f t="shared" si="2"/>
        <v>8</v>
      </c>
    </row>
    <row r="30" spans="1:17" ht="14" x14ac:dyDescent="0.15">
      <c r="A30" s="134" t="s">
        <v>116</v>
      </c>
      <c r="B30" s="46" t="s">
        <v>16</v>
      </c>
      <c r="C30" s="47">
        <v>0</v>
      </c>
      <c r="D30" s="47">
        <v>1</v>
      </c>
      <c r="E30" s="47">
        <v>0</v>
      </c>
      <c r="F30" s="47">
        <v>0</v>
      </c>
      <c r="G30" s="47">
        <v>0</v>
      </c>
      <c r="H30" s="68">
        <f t="shared" si="0"/>
        <v>1</v>
      </c>
      <c r="I30" s="49"/>
      <c r="J30" s="50">
        <v>2</v>
      </c>
      <c r="K30" s="62"/>
      <c r="L30" s="62"/>
      <c r="M30" s="62"/>
      <c r="N30" s="43">
        <f t="shared" si="1"/>
        <v>2</v>
      </c>
      <c r="O30" s="108" t="s">
        <v>16</v>
      </c>
      <c r="P30" s="128">
        <v>27</v>
      </c>
      <c r="Q30" s="132">
        <f t="shared" si="2"/>
        <v>1</v>
      </c>
    </row>
    <row r="31" spans="1:17" ht="15" thickBot="1" x14ac:dyDescent="0.2">
      <c r="A31" s="134" t="s">
        <v>116</v>
      </c>
      <c r="B31" s="55" t="s">
        <v>29</v>
      </c>
      <c r="C31" s="56">
        <v>1</v>
      </c>
      <c r="D31" s="56">
        <v>0</v>
      </c>
      <c r="E31" s="56">
        <v>0</v>
      </c>
      <c r="F31" s="56">
        <v>0</v>
      </c>
      <c r="G31" s="56">
        <v>0</v>
      </c>
      <c r="H31" s="101">
        <f t="shared" si="0"/>
        <v>1</v>
      </c>
      <c r="I31" s="57"/>
      <c r="J31" s="58"/>
      <c r="K31" s="64"/>
      <c r="L31" s="64"/>
      <c r="M31" s="64"/>
      <c r="N31" s="59">
        <f t="shared" si="1"/>
        <v>0</v>
      </c>
      <c r="O31" s="111" t="s">
        <v>29</v>
      </c>
      <c r="P31" s="131">
        <v>28</v>
      </c>
      <c r="Q31" s="133">
        <f t="shared" si="2"/>
        <v>1</v>
      </c>
    </row>
  </sheetData>
  <sortState xmlns:xlrd2="http://schemas.microsoft.com/office/spreadsheetml/2017/richdata2" ref="B4:Q31">
    <sortCondition descending="1" ref="Q4:Q31"/>
  </sortState>
  <mergeCells count="3">
    <mergeCell ref="Q2:Q3"/>
    <mergeCell ref="O2:O3"/>
    <mergeCell ref="P2:P3"/>
  </mergeCells>
  <phoneticPr fontId="17" type="noConversion"/>
  <printOptions horizontalCentered="1" gridLines="1"/>
  <pageMargins left="0.25" right="0.25" top="0.11811023622047244" bottom="0.19685039370078738" header="0" footer="0"/>
  <pageSetup paperSize="8" pageOrder="overThenDown" orientation="portrait" cellComments="atEnd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L28"/>
  <sheetViews>
    <sheetView zoomScale="170" workbookViewId="0">
      <pane xSplit="1" ySplit="3" topLeftCell="B4" activePane="bottomRight" state="frozen"/>
      <selection pane="topRight" activeCell="C1" sqref="C1"/>
      <selection pane="bottomLeft" activeCell="A4" sqref="A4"/>
      <selection pane="bottomRight" activeCell="G27" sqref="G27"/>
    </sheetView>
  </sheetViews>
  <sheetFormatPr baseColWidth="10" defaultColWidth="9.33203125" defaultRowHeight="14" x14ac:dyDescent="0.15"/>
  <cols>
    <col min="1" max="1" width="19.5" style="11" bestFit="1" customWidth="1"/>
    <col min="2" max="2" width="7.83203125" style="14" bestFit="1" customWidth="1"/>
    <col min="3" max="3" width="6.6640625" style="11" bestFit="1" customWidth="1"/>
    <col min="4" max="4" width="12.6640625" style="11" bestFit="1" customWidth="1"/>
    <col min="5" max="5" width="6.6640625" style="11" bestFit="1" customWidth="1"/>
    <col min="6" max="6" width="5.6640625" style="11" bestFit="1" customWidth="1"/>
    <col min="7" max="7" width="6.83203125" style="11" bestFit="1" customWidth="1"/>
    <col min="8" max="8" width="9.1640625" style="11" bestFit="1" customWidth="1"/>
    <col min="9" max="9" width="6.33203125" style="11" bestFit="1" customWidth="1"/>
    <col min="10" max="10" width="6.33203125" style="14" bestFit="1" customWidth="1"/>
    <col min="11" max="11" width="7.83203125" style="11" bestFit="1" customWidth="1"/>
    <col min="12" max="12" width="6.6640625" style="11" bestFit="1" customWidth="1"/>
    <col min="13" max="13" width="12.6640625" style="11" bestFit="1" customWidth="1"/>
    <col min="14" max="14" width="6.6640625" style="11" bestFit="1" customWidth="1"/>
    <col min="15" max="15" width="5.6640625" style="11" bestFit="1" customWidth="1"/>
    <col min="16" max="16" width="6.83203125" style="11" bestFit="1" customWidth="1"/>
    <col min="17" max="17" width="9.1640625" style="11" bestFit="1" customWidth="1"/>
    <col min="18" max="18" width="6.33203125" style="11" bestFit="1" customWidth="1"/>
    <col min="19" max="19" width="6.33203125" style="14" bestFit="1" customWidth="1"/>
    <col min="20" max="20" width="6" style="11" bestFit="1" customWidth="1"/>
    <col min="21" max="21" width="6.83203125" style="11" bestFit="1" customWidth="1"/>
    <col min="22" max="22" width="6.6640625" style="11" bestFit="1" customWidth="1"/>
    <col min="23" max="23" width="9.6640625" style="11" bestFit="1" customWidth="1"/>
    <col min="24" max="16384" width="9.33203125" style="11"/>
  </cols>
  <sheetData>
    <row r="1" spans="1:38" ht="15" hidden="1" thickBot="1" x14ac:dyDescent="0.2">
      <c r="A1" s="8"/>
      <c r="B1" s="10"/>
      <c r="C1" s="9"/>
      <c r="D1" s="9"/>
      <c r="E1" s="9">
        <v>10</v>
      </c>
      <c r="F1" s="9">
        <v>1</v>
      </c>
      <c r="G1" s="9">
        <v>5</v>
      </c>
      <c r="H1" s="9">
        <v>-10</v>
      </c>
      <c r="I1" s="9">
        <v>-20</v>
      </c>
      <c r="J1" s="10"/>
      <c r="K1" s="9"/>
      <c r="L1" s="9"/>
      <c r="M1" s="9"/>
      <c r="N1" s="9">
        <v>10</v>
      </c>
      <c r="O1" s="9">
        <v>1</v>
      </c>
      <c r="P1" s="9">
        <v>5</v>
      </c>
      <c r="Q1" s="9">
        <v>-10</v>
      </c>
      <c r="R1" s="9">
        <v>-20</v>
      </c>
      <c r="S1" s="10"/>
      <c r="T1" s="9"/>
      <c r="U1" s="9"/>
      <c r="V1" s="9"/>
      <c r="W1" s="9"/>
    </row>
    <row r="2" spans="1:38" ht="15" thickBot="1" x14ac:dyDescent="0.2">
      <c r="A2" s="8"/>
      <c r="B2" s="137" t="s">
        <v>40</v>
      </c>
      <c r="C2" s="138"/>
      <c r="D2" s="138"/>
      <c r="E2" s="139"/>
      <c r="F2" s="139"/>
      <c r="G2" s="139"/>
      <c r="H2" s="139"/>
      <c r="I2" s="139"/>
      <c r="J2" s="140"/>
      <c r="K2" s="137" t="s">
        <v>41</v>
      </c>
      <c r="L2" s="138"/>
      <c r="M2" s="138"/>
      <c r="N2" s="141"/>
      <c r="O2" s="141"/>
      <c r="P2" s="141"/>
      <c r="Q2" s="141"/>
      <c r="R2" s="141"/>
      <c r="S2" s="140"/>
      <c r="T2" s="137" t="s">
        <v>30</v>
      </c>
      <c r="U2" s="139"/>
      <c r="V2" s="139"/>
      <c r="W2" s="140"/>
    </row>
    <row r="3" spans="1:38" ht="30" x14ac:dyDescent="0.15">
      <c r="A3" s="24" t="s">
        <v>1</v>
      </c>
      <c r="B3" s="6" t="s">
        <v>31</v>
      </c>
      <c r="C3" s="5" t="s">
        <v>39</v>
      </c>
      <c r="D3" s="5" t="s">
        <v>45</v>
      </c>
      <c r="E3" s="5" t="s">
        <v>32</v>
      </c>
      <c r="F3" s="5" t="s">
        <v>33</v>
      </c>
      <c r="G3" s="5" t="s">
        <v>34</v>
      </c>
      <c r="H3" s="5" t="s">
        <v>35</v>
      </c>
      <c r="I3" s="5" t="s">
        <v>36</v>
      </c>
      <c r="J3" s="7" t="s">
        <v>37</v>
      </c>
      <c r="K3" s="6" t="s">
        <v>31</v>
      </c>
      <c r="L3" s="5" t="s">
        <v>39</v>
      </c>
      <c r="M3" s="5" t="s">
        <v>45</v>
      </c>
      <c r="N3" s="5" t="s">
        <v>32</v>
      </c>
      <c r="O3" s="5" t="s">
        <v>33</v>
      </c>
      <c r="P3" s="5" t="s">
        <v>34</v>
      </c>
      <c r="Q3" s="5" t="s">
        <v>35</v>
      </c>
      <c r="R3" s="5" t="s">
        <v>36</v>
      </c>
      <c r="S3" s="7" t="s">
        <v>37</v>
      </c>
      <c r="T3" s="6" t="s">
        <v>55</v>
      </c>
      <c r="U3" s="5" t="s">
        <v>34</v>
      </c>
      <c r="V3" s="5" t="s">
        <v>38</v>
      </c>
      <c r="W3" s="7" t="s">
        <v>54</v>
      </c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</row>
    <row r="4" spans="1:38" s="13" customFormat="1" ht="13" x14ac:dyDescent="0.15">
      <c r="A4" s="25" t="s">
        <v>42</v>
      </c>
      <c r="B4" s="18" t="s">
        <v>44</v>
      </c>
      <c r="C4" s="15">
        <v>2</v>
      </c>
      <c r="D4" s="16" t="s">
        <v>47</v>
      </c>
      <c r="E4" s="15">
        <v>1</v>
      </c>
      <c r="F4" s="15">
        <v>26</v>
      </c>
      <c r="G4" s="15">
        <v>1</v>
      </c>
      <c r="H4" s="15">
        <v>1</v>
      </c>
      <c r="I4" s="15">
        <v>0</v>
      </c>
      <c r="J4" s="19">
        <f t="shared" ref="J4:J17" si="0">+E4*$E$1+F4*$F$1+G4*$G$1+H4*$H$1+I4*$I$1</f>
        <v>31</v>
      </c>
      <c r="K4" s="18" t="s">
        <v>43</v>
      </c>
      <c r="L4" s="15">
        <v>2</v>
      </c>
      <c r="M4" s="15" t="s">
        <v>48</v>
      </c>
      <c r="N4" s="15">
        <v>1</v>
      </c>
      <c r="O4" s="15">
        <v>17</v>
      </c>
      <c r="P4" s="15">
        <v>1</v>
      </c>
      <c r="Q4" s="15">
        <v>0</v>
      </c>
      <c r="R4" s="15">
        <v>0</v>
      </c>
      <c r="S4" s="19">
        <f t="shared" ref="S4:S10" si="1">+N4*$N$1+O4*$O$1+P4*$P$1+Q4*$Q$1+R4*$R$1</f>
        <v>32</v>
      </c>
      <c r="T4" s="28">
        <f t="shared" ref="T4:T17" si="2">+J4+S4</f>
        <v>63</v>
      </c>
      <c r="U4" s="17">
        <f>G4+P4</f>
        <v>2</v>
      </c>
      <c r="V4" s="17">
        <v>1</v>
      </c>
      <c r="W4" s="29">
        <v>14</v>
      </c>
    </row>
    <row r="5" spans="1:38" s="13" customFormat="1" ht="13" x14ac:dyDescent="0.15">
      <c r="A5" s="25" t="s">
        <v>7</v>
      </c>
      <c r="B5" s="18" t="s">
        <v>44</v>
      </c>
      <c r="C5" s="15">
        <v>1</v>
      </c>
      <c r="D5" s="16" t="s">
        <v>47</v>
      </c>
      <c r="E5" s="15">
        <v>1</v>
      </c>
      <c r="F5" s="15">
        <v>22</v>
      </c>
      <c r="G5" s="15">
        <v>2</v>
      </c>
      <c r="H5" s="15">
        <v>0</v>
      </c>
      <c r="I5" s="15">
        <v>0</v>
      </c>
      <c r="J5" s="19">
        <f t="shared" si="0"/>
        <v>42</v>
      </c>
      <c r="K5" s="18" t="s">
        <v>43</v>
      </c>
      <c r="L5" s="15">
        <v>1</v>
      </c>
      <c r="M5" s="15" t="s">
        <v>49</v>
      </c>
      <c r="N5" s="15">
        <v>0</v>
      </c>
      <c r="O5" s="15">
        <v>15</v>
      </c>
      <c r="P5" s="15">
        <v>1</v>
      </c>
      <c r="Q5" s="15">
        <v>0</v>
      </c>
      <c r="R5" s="15">
        <v>0</v>
      </c>
      <c r="S5" s="19">
        <f t="shared" si="1"/>
        <v>20</v>
      </c>
      <c r="T5" s="28">
        <f t="shared" si="2"/>
        <v>62</v>
      </c>
      <c r="U5" s="17">
        <f>G5+P5</f>
        <v>3</v>
      </c>
      <c r="V5" s="17">
        <v>2</v>
      </c>
      <c r="W5" s="29">
        <v>13</v>
      </c>
    </row>
    <row r="6" spans="1:38" s="13" customFormat="1" ht="13" x14ac:dyDescent="0.15">
      <c r="A6" s="25" t="s">
        <v>28</v>
      </c>
      <c r="B6" s="18" t="s">
        <v>44</v>
      </c>
      <c r="C6" s="15">
        <v>2</v>
      </c>
      <c r="D6" s="16" t="s">
        <v>47</v>
      </c>
      <c r="E6" s="15">
        <v>1</v>
      </c>
      <c r="F6" s="15">
        <v>7</v>
      </c>
      <c r="G6" s="15">
        <v>1</v>
      </c>
      <c r="H6" s="15">
        <v>0</v>
      </c>
      <c r="I6" s="15">
        <v>0</v>
      </c>
      <c r="J6" s="19">
        <f t="shared" si="0"/>
        <v>22</v>
      </c>
      <c r="K6" s="18" t="s">
        <v>43</v>
      </c>
      <c r="L6" s="15">
        <v>2</v>
      </c>
      <c r="M6" s="15" t="s">
        <v>49</v>
      </c>
      <c r="N6" s="15">
        <v>1</v>
      </c>
      <c r="O6" s="15">
        <v>13</v>
      </c>
      <c r="P6" s="15">
        <v>1</v>
      </c>
      <c r="Q6" s="15">
        <v>0</v>
      </c>
      <c r="R6" s="15">
        <v>0</v>
      </c>
      <c r="S6" s="19">
        <f t="shared" si="1"/>
        <v>28</v>
      </c>
      <c r="T6" s="18">
        <f t="shared" si="2"/>
        <v>50</v>
      </c>
      <c r="U6" s="17">
        <f>G6+P6</f>
        <v>2</v>
      </c>
      <c r="V6" s="17">
        <v>4</v>
      </c>
      <c r="W6" s="29">
        <v>12</v>
      </c>
    </row>
    <row r="7" spans="1:38" s="13" customFormat="1" ht="13" x14ac:dyDescent="0.15">
      <c r="A7" s="25" t="s">
        <v>18</v>
      </c>
      <c r="B7" s="18" t="s">
        <v>43</v>
      </c>
      <c r="C7" s="15">
        <v>2</v>
      </c>
      <c r="D7" s="16" t="s">
        <v>51</v>
      </c>
      <c r="E7" s="15">
        <v>0</v>
      </c>
      <c r="F7" s="15">
        <v>17</v>
      </c>
      <c r="G7" s="15">
        <v>0</v>
      </c>
      <c r="H7" s="15">
        <v>0</v>
      </c>
      <c r="I7" s="15">
        <v>0</v>
      </c>
      <c r="J7" s="19">
        <f t="shared" si="0"/>
        <v>17</v>
      </c>
      <c r="K7" s="18" t="s">
        <v>44</v>
      </c>
      <c r="L7" s="15">
        <v>2</v>
      </c>
      <c r="M7" s="15" t="s">
        <v>51</v>
      </c>
      <c r="N7" s="15">
        <v>0</v>
      </c>
      <c r="O7" s="15">
        <v>19</v>
      </c>
      <c r="P7" s="15">
        <v>1</v>
      </c>
      <c r="Q7" s="15">
        <v>0</v>
      </c>
      <c r="R7" s="15">
        <v>0</v>
      </c>
      <c r="S7" s="19">
        <f t="shared" si="1"/>
        <v>24</v>
      </c>
      <c r="T7" s="28">
        <f t="shared" si="2"/>
        <v>41</v>
      </c>
      <c r="U7" s="17">
        <f>P8+P7</f>
        <v>1</v>
      </c>
      <c r="V7" s="17">
        <v>5</v>
      </c>
      <c r="W7" s="29">
        <v>11</v>
      </c>
    </row>
    <row r="8" spans="1:38" s="13" customFormat="1" ht="13" x14ac:dyDescent="0.15">
      <c r="A8" s="25" t="s">
        <v>11</v>
      </c>
      <c r="B8" s="18" t="s">
        <v>43</v>
      </c>
      <c r="C8" s="15">
        <v>1</v>
      </c>
      <c r="D8" s="16" t="s">
        <v>46</v>
      </c>
      <c r="E8" s="15">
        <v>0</v>
      </c>
      <c r="F8" s="15">
        <v>11</v>
      </c>
      <c r="G8" s="15">
        <v>0</v>
      </c>
      <c r="H8" s="15">
        <v>0</v>
      </c>
      <c r="I8" s="15">
        <v>0</v>
      </c>
      <c r="J8" s="19">
        <f t="shared" si="0"/>
        <v>11</v>
      </c>
      <c r="K8" s="18" t="s">
        <v>44</v>
      </c>
      <c r="L8" s="15">
        <v>1</v>
      </c>
      <c r="M8" s="15" t="s">
        <v>47</v>
      </c>
      <c r="N8" s="15">
        <v>1</v>
      </c>
      <c r="O8" s="15">
        <v>18</v>
      </c>
      <c r="P8" s="15">
        <v>0</v>
      </c>
      <c r="Q8" s="15">
        <v>0</v>
      </c>
      <c r="R8" s="15">
        <v>0</v>
      </c>
      <c r="S8" s="19">
        <f t="shared" si="1"/>
        <v>28</v>
      </c>
      <c r="T8" s="18">
        <f t="shared" si="2"/>
        <v>39</v>
      </c>
      <c r="U8" s="17">
        <f t="shared" ref="U8:U17" si="3">G8+P8</f>
        <v>0</v>
      </c>
      <c r="V8" s="17">
        <v>6</v>
      </c>
      <c r="W8" s="29">
        <v>10</v>
      </c>
    </row>
    <row r="9" spans="1:38" s="13" customFormat="1" ht="13" x14ac:dyDescent="0.15">
      <c r="A9" s="25" t="s">
        <v>20</v>
      </c>
      <c r="B9" s="18" t="s">
        <v>43</v>
      </c>
      <c r="C9" s="15">
        <v>1</v>
      </c>
      <c r="D9" s="16" t="s">
        <v>48</v>
      </c>
      <c r="E9" s="15">
        <v>0</v>
      </c>
      <c r="F9" s="15">
        <v>13</v>
      </c>
      <c r="G9" s="15">
        <v>0</v>
      </c>
      <c r="H9" s="15">
        <v>1</v>
      </c>
      <c r="I9" s="15">
        <v>0</v>
      </c>
      <c r="J9" s="19">
        <f t="shared" si="0"/>
        <v>3</v>
      </c>
      <c r="K9" s="18" t="s">
        <v>44</v>
      </c>
      <c r="L9" s="15">
        <v>1</v>
      </c>
      <c r="M9" s="15" t="s">
        <v>51</v>
      </c>
      <c r="N9" s="15">
        <v>1</v>
      </c>
      <c r="O9" s="15">
        <v>15</v>
      </c>
      <c r="P9" s="15">
        <v>1</v>
      </c>
      <c r="Q9" s="15">
        <v>0</v>
      </c>
      <c r="R9" s="15">
        <v>0</v>
      </c>
      <c r="S9" s="19">
        <f t="shared" si="1"/>
        <v>30</v>
      </c>
      <c r="T9" s="18">
        <f t="shared" si="2"/>
        <v>33</v>
      </c>
      <c r="U9" s="17">
        <f t="shared" si="3"/>
        <v>1</v>
      </c>
      <c r="V9" s="17">
        <v>7</v>
      </c>
      <c r="W9" s="29">
        <v>9</v>
      </c>
    </row>
    <row r="10" spans="1:38" s="13" customFormat="1" ht="13" x14ac:dyDescent="0.15">
      <c r="A10" s="25" t="s">
        <v>61</v>
      </c>
      <c r="B10" s="18" t="s">
        <v>44</v>
      </c>
      <c r="C10" s="15">
        <v>1</v>
      </c>
      <c r="D10" s="16" t="s">
        <v>47</v>
      </c>
      <c r="E10" s="15">
        <v>1</v>
      </c>
      <c r="F10" s="15">
        <v>9</v>
      </c>
      <c r="G10" s="15">
        <v>1</v>
      </c>
      <c r="H10" s="15">
        <v>0</v>
      </c>
      <c r="I10" s="15">
        <v>0</v>
      </c>
      <c r="J10" s="19">
        <f t="shared" si="0"/>
        <v>24</v>
      </c>
      <c r="K10" s="18" t="s">
        <v>43</v>
      </c>
      <c r="L10" s="15">
        <v>1</v>
      </c>
      <c r="M10" s="15" t="s">
        <v>49</v>
      </c>
      <c r="N10" s="15">
        <v>0</v>
      </c>
      <c r="O10" s="15">
        <v>18</v>
      </c>
      <c r="P10" s="15">
        <v>0</v>
      </c>
      <c r="Q10" s="15">
        <v>1</v>
      </c>
      <c r="R10" s="15">
        <v>0</v>
      </c>
      <c r="S10" s="19">
        <f t="shared" si="1"/>
        <v>8</v>
      </c>
      <c r="T10" s="18">
        <f t="shared" si="2"/>
        <v>32</v>
      </c>
      <c r="U10" s="17">
        <f t="shared" si="3"/>
        <v>1</v>
      </c>
      <c r="V10" s="17">
        <v>8</v>
      </c>
      <c r="W10" s="29">
        <v>8</v>
      </c>
    </row>
    <row r="11" spans="1:38" s="13" customFormat="1" ht="13" x14ac:dyDescent="0.15">
      <c r="A11" s="25" t="s">
        <v>24</v>
      </c>
      <c r="B11" s="18" t="s">
        <v>43</v>
      </c>
      <c r="C11" s="15">
        <v>1</v>
      </c>
      <c r="D11" s="16" t="s">
        <v>52</v>
      </c>
      <c r="E11" s="15">
        <v>0</v>
      </c>
      <c r="F11" s="15">
        <v>12</v>
      </c>
      <c r="G11" s="15">
        <v>0</v>
      </c>
      <c r="H11" s="15">
        <v>1</v>
      </c>
      <c r="I11" s="15">
        <v>0</v>
      </c>
      <c r="J11" s="19">
        <f t="shared" si="0"/>
        <v>2</v>
      </c>
      <c r="K11" s="18" t="s">
        <v>44</v>
      </c>
      <c r="L11" s="15">
        <v>1</v>
      </c>
      <c r="M11" s="15" t="s">
        <v>51</v>
      </c>
      <c r="N11" s="15">
        <v>1</v>
      </c>
      <c r="O11" s="15">
        <v>11</v>
      </c>
      <c r="P11" s="15">
        <v>1</v>
      </c>
      <c r="Q11" s="15">
        <v>0</v>
      </c>
      <c r="R11" s="15">
        <v>0</v>
      </c>
      <c r="S11" s="19">
        <f>+N11*$E$1+O11*$F$1+P11*$G$1+Q11*$H$1+R11*$I$1</f>
        <v>26</v>
      </c>
      <c r="T11" s="18">
        <f t="shared" si="2"/>
        <v>28</v>
      </c>
      <c r="U11" s="17">
        <f t="shared" si="3"/>
        <v>1</v>
      </c>
      <c r="V11" s="17">
        <v>9</v>
      </c>
      <c r="W11" s="29">
        <v>7</v>
      </c>
    </row>
    <row r="12" spans="1:38" s="13" customFormat="1" ht="13" x14ac:dyDescent="0.15">
      <c r="A12" s="26" t="s">
        <v>17</v>
      </c>
      <c r="B12" s="18" t="s">
        <v>44</v>
      </c>
      <c r="C12" s="15">
        <v>1</v>
      </c>
      <c r="D12" s="16" t="s">
        <v>48</v>
      </c>
      <c r="E12" s="15">
        <v>1</v>
      </c>
      <c r="F12" s="15">
        <v>7</v>
      </c>
      <c r="G12" s="15">
        <v>0</v>
      </c>
      <c r="H12" s="15">
        <v>0</v>
      </c>
      <c r="I12" s="15">
        <v>0</v>
      </c>
      <c r="J12" s="19">
        <f t="shared" si="0"/>
        <v>17</v>
      </c>
      <c r="K12" s="18" t="s">
        <v>43</v>
      </c>
      <c r="L12" s="15">
        <v>1</v>
      </c>
      <c r="M12" s="15" t="s">
        <v>48</v>
      </c>
      <c r="N12" s="15">
        <v>0</v>
      </c>
      <c r="O12" s="15">
        <v>5</v>
      </c>
      <c r="P12" s="15">
        <v>0</v>
      </c>
      <c r="Q12" s="15">
        <v>0</v>
      </c>
      <c r="R12" s="15">
        <v>0</v>
      </c>
      <c r="S12" s="19">
        <f t="shared" ref="S12:S17" si="4">+N12*$N$1+O12*$O$1+P12*$P$1+Q12*$Q$1+R12*$R$1</f>
        <v>5</v>
      </c>
      <c r="T12" s="18">
        <f t="shared" si="2"/>
        <v>22</v>
      </c>
      <c r="U12" s="17">
        <f t="shared" si="3"/>
        <v>0</v>
      </c>
      <c r="V12" s="17">
        <v>10</v>
      </c>
      <c r="W12" s="29">
        <v>6</v>
      </c>
    </row>
    <row r="13" spans="1:38" s="13" customFormat="1" ht="13" x14ac:dyDescent="0.15">
      <c r="A13" s="25" t="s">
        <v>8</v>
      </c>
      <c r="B13" s="18" t="s">
        <v>44</v>
      </c>
      <c r="C13" s="15">
        <v>1</v>
      </c>
      <c r="D13" s="16" t="s">
        <v>50</v>
      </c>
      <c r="E13" s="15">
        <v>1</v>
      </c>
      <c r="F13" s="15">
        <v>9</v>
      </c>
      <c r="G13" s="15">
        <v>1</v>
      </c>
      <c r="H13" s="15">
        <v>0</v>
      </c>
      <c r="I13" s="15">
        <v>0</v>
      </c>
      <c r="J13" s="19">
        <f t="shared" si="0"/>
        <v>24</v>
      </c>
      <c r="K13" s="18" t="s">
        <v>43</v>
      </c>
      <c r="L13" s="15">
        <v>1</v>
      </c>
      <c r="M13" s="15" t="s">
        <v>51</v>
      </c>
      <c r="N13" s="15">
        <v>0</v>
      </c>
      <c r="O13" s="15">
        <v>5</v>
      </c>
      <c r="P13" s="15">
        <v>0</v>
      </c>
      <c r="Q13" s="15">
        <v>1</v>
      </c>
      <c r="R13" s="15">
        <v>0</v>
      </c>
      <c r="S13" s="19">
        <f t="shared" si="4"/>
        <v>-5</v>
      </c>
      <c r="T13" s="18">
        <f t="shared" si="2"/>
        <v>19</v>
      </c>
      <c r="U13" s="17">
        <f t="shared" si="3"/>
        <v>1</v>
      </c>
      <c r="V13" s="17">
        <v>11</v>
      </c>
      <c r="W13" s="29">
        <v>5</v>
      </c>
    </row>
    <row r="14" spans="1:38" s="13" customFormat="1" ht="13" x14ac:dyDescent="0.15">
      <c r="A14" s="25" t="s">
        <v>26</v>
      </c>
      <c r="B14" s="18" t="s">
        <v>43</v>
      </c>
      <c r="C14" s="15">
        <v>2</v>
      </c>
      <c r="D14" s="16" t="s">
        <v>52</v>
      </c>
      <c r="E14" s="15">
        <v>0</v>
      </c>
      <c r="F14" s="15">
        <v>10</v>
      </c>
      <c r="G14" s="15">
        <v>1</v>
      </c>
      <c r="H14" s="15">
        <v>1</v>
      </c>
      <c r="I14" s="15">
        <v>0</v>
      </c>
      <c r="J14" s="19">
        <f t="shared" si="0"/>
        <v>5</v>
      </c>
      <c r="K14" s="18" t="s">
        <v>44</v>
      </c>
      <c r="L14" s="15">
        <v>2</v>
      </c>
      <c r="M14" s="15" t="s">
        <v>51</v>
      </c>
      <c r="N14" s="15">
        <v>0</v>
      </c>
      <c r="O14" s="15">
        <v>9</v>
      </c>
      <c r="P14" s="15">
        <v>1</v>
      </c>
      <c r="Q14" s="15">
        <v>1</v>
      </c>
      <c r="R14" s="15">
        <v>0</v>
      </c>
      <c r="S14" s="19">
        <f t="shared" si="4"/>
        <v>4</v>
      </c>
      <c r="T14" s="18">
        <f t="shared" si="2"/>
        <v>9</v>
      </c>
      <c r="U14" s="17">
        <f t="shared" si="3"/>
        <v>2</v>
      </c>
      <c r="V14" s="17">
        <v>13</v>
      </c>
      <c r="W14" s="29">
        <v>4</v>
      </c>
    </row>
    <row r="15" spans="1:38" s="13" customFormat="1" ht="13" x14ac:dyDescent="0.15">
      <c r="A15" s="25" t="s">
        <v>21</v>
      </c>
      <c r="B15" s="18" t="s">
        <v>43</v>
      </c>
      <c r="C15" s="15">
        <v>2</v>
      </c>
      <c r="D15" s="16" t="s">
        <v>49</v>
      </c>
      <c r="E15" s="15">
        <v>0</v>
      </c>
      <c r="F15" s="15">
        <v>7</v>
      </c>
      <c r="G15" s="15">
        <v>0</v>
      </c>
      <c r="H15" s="15">
        <v>0</v>
      </c>
      <c r="I15" s="15">
        <v>0</v>
      </c>
      <c r="J15" s="19">
        <f t="shared" si="0"/>
        <v>7</v>
      </c>
      <c r="K15" s="18" t="s">
        <v>44</v>
      </c>
      <c r="L15" s="15">
        <v>2</v>
      </c>
      <c r="M15" s="15" t="s">
        <v>47</v>
      </c>
      <c r="N15" s="15">
        <v>0</v>
      </c>
      <c r="O15" s="15">
        <v>10</v>
      </c>
      <c r="P15" s="15">
        <v>0</v>
      </c>
      <c r="Q15" s="15">
        <v>1</v>
      </c>
      <c r="R15" s="15">
        <v>0</v>
      </c>
      <c r="S15" s="19">
        <f t="shared" si="4"/>
        <v>0</v>
      </c>
      <c r="T15" s="18">
        <f t="shared" si="2"/>
        <v>7</v>
      </c>
      <c r="U15" s="17">
        <f t="shared" si="3"/>
        <v>0</v>
      </c>
      <c r="V15" s="17">
        <v>14</v>
      </c>
      <c r="W15" s="29">
        <v>3</v>
      </c>
    </row>
    <row r="16" spans="1:38" s="13" customFormat="1" ht="13" x14ac:dyDescent="0.15">
      <c r="A16" s="25" t="s">
        <v>9</v>
      </c>
      <c r="B16" s="18" t="s">
        <v>43</v>
      </c>
      <c r="C16" s="15">
        <v>1</v>
      </c>
      <c r="D16" s="16" t="s">
        <v>52</v>
      </c>
      <c r="E16" s="15">
        <v>0</v>
      </c>
      <c r="F16" s="15">
        <v>5</v>
      </c>
      <c r="G16" s="15">
        <v>0</v>
      </c>
      <c r="H16" s="15">
        <v>1</v>
      </c>
      <c r="I16" s="15">
        <v>0</v>
      </c>
      <c r="J16" s="19">
        <f t="shared" si="0"/>
        <v>-5</v>
      </c>
      <c r="K16" s="18" t="s">
        <v>44</v>
      </c>
      <c r="L16" s="15">
        <v>1</v>
      </c>
      <c r="M16" s="15" t="s">
        <v>51</v>
      </c>
      <c r="N16" s="15">
        <v>1</v>
      </c>
      <c r="O16" s="15">
        <v>6</v>
      </c>
      <c r="P16" s="15">
        <v>0</v>
      </c>
      <c r="Q16" s="15">
        <v>1</v>
      </c>
      <c r="R16" s="15">
        <v>0</v>
      </c>
      <c r="S16" s="19">
        <f t="shared" si="4"/>
        <v>6</v>
      </c>
      <c r="T16" s="18">
        <f t="shared" si="2"/>
        <v>1</v>
      </c>
      <c r="U16" s="17">
        <f t="shared" si="3"/>
        <v>0</v>
      </c>
      <c r="V16" s="17">
        <v>16</v>
      </c>
      <c r="W16" s="29">
        <v>2</v>
      </c>
    </row>
    <row r="17" spans="1:28" ht="15" thickBot="1" x14ac:dyDescent="0.2">
      <c r="A17" s="27" t="s">
        <v>29</v>
      </c>
      <c r="B17" s="20"/>
      <c r="C17" s="21"/>
      <c r="D17" s="22"/>
      <c r="E17" s="21"/>
      <c r="F17" s="21"/>
      <c r="G17" s="21"/>
      <c r="H17" s="21"/>
      <c r="I17" s="21"/>
      <c r="J17" s="23">
        <f t="shared" si="0"/>
        <v>0</v>
      </c>
      <c r="K17" s="20" t="s">
        <v>44</v>
      </c>
      <c r="L17" s="21">
        <v>2</v>
      </c>
      <c r="M17" s="21" t="s">
        <v>62</v>
      </c>
      <c r="N17" s="21">
        <v>0</v>
      </c>
      <c r="O17" s="21">
        <v>9</v>
      </c>
      <c r="P17" s="21">
        <v>0</v>
      </c>
      <c r="Q17" s="21">
        <v>1</v>
      </c>
      <c r="R17" s="21">
        <v>0</v>
      </c>
      <c r="S17" s="23">
        <f t="shared" si="4"/>
        <v>-1</v>
      </c>
      <c r="T17" s="20">
        <f t="shared" si="2"/>
        <v>-1</v>
      </c>
      <c r="U17" s="30">
        <f t="shared" si="3"/>
        <v>0</v>
      </c>
      <c r="V17" s="30">
        <v>17</v>
      </c>
      <c r="W17" s="29">
        <v>1</v>
      </c>
      <c r="X17" s="13"/>
      <c r="Y17" s="13"/>
      <c r="Z17" s="13"/>
      <c r="AA17" s="13"/>
      <c r="AB17" s="13"/>
    </row>
    <row r="18" spans="1:28" x14ac:dyDescent="0.15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4"/>
      <c r="U18" s="4"/>
      <c r="V18" s="4"/>
      <c r="W18" s="4"/>
    </row>
    <row r="20" spans="1:28" x14ac:dyDescent="0.15">
      <c r="S20" s="33"/>
      <c r="T20" s="34"/>
    </row>
    <row r="21" spans="1:28" x14ac:dyDescent="0.15">
      <c r="Q21" s="33"/>
      <c r="R21" s="34"/>
      <c r="S21" s="11"/>
    </row>
    <row r="22" spans="1:28" x14ac:dyDescent="0.15">
      <c r="Q22" s="33"/>
      <c r="R22" s="34"/>
      <c r="S22" s="11"/>
    </row>
    <row r="23" spans="1:28" x14ac:dyDescent="0.15">
      <c r="Q23" s="33"/>
      <c r="R23" s="34"/>
      <c r="S23" s="11"/>
    </row>
    <row r="24" spans="1:28" x14ac:dyDescent="0.15">
      <c r="Q24" s="33"/>
      <c r="R24" s="34"/>
      <c r="S24" s="11"/>
    </row>
    <row r="25" spans="1:28" x14ac:dyDescent="0.15">
      <c r="P25" s="32"/>
    </row>
    <row r="26" spans="1:28" x14ac:dyDescent="0.15">
      <c r="P26" s="32"/>
    </row>
    <row r="27" spans="1:28" x14ac:dyDescent="0.15">
      <c r="P27" s="32"/>
    </row>
    <row r="28" spans="1:28" x14ac:dyDescent="0.15">
      <c r="P28" s="32"/>
    </row>
  </sheetData>
  <sortState xmlns:xlrd2="http://schemas.microsoft.com/office/spreadsheetml/2017/richdata2" ref="A4:W17">
    <sortCondition descending="1" ref="W4:W17"/>
  </sortState>
  <mergeCells count="3">
    <mergeCell ref="B2:J2"/>
    <mergeCell ref="K2:S2"/>
    <mergeCell ref="T2:W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57C17-85A8-1542-A20A-6C2025E42A1F}">
  <sheetPr>
    <outlinePr summaryBelow="0" summaryRight="0"/>
  </sheetPr>
  <dimension ref="A1:AP28"/>
  <sheetViews>
    <sheetView zoomScale="107" zoomScaleNormal="107" workbookViewId="0">
      <pane xSplit="1" ySplit="3" topLeftCell="B4" activePane="bottomRight" state="frozen"/>
      <selection pane="topRight" activeCell="C1" sqref="C1"/>
      <selection pane="bottomLeft" activeCell="A4" sqref="A4"/>
      <selection pane="bottomRight" activeCell="F26" sqref="F24:F26"/>
    </sheetView>
  </sheetViews>
  <sheetFormatPr baseColWidth="10" defaultColWidth="12.6640625" defaultRowHeight="14" x14ac:dyDescent="0.15"/>
  <cols>
    <col min="1" max="1" width="19.5" style="11" bestFit="1" customWidth="1"/>
    <col min="2" max="2" width="7.6640625" style="14" bestFit="1" customWidth="1"/>
    <col min="3" max="3" width="6.6640625" style="11" bestFit="1" customWidth="1"/>
    <col min="4" max="4" width="12.6640625" style="11" bestFit="1" customWidth="1"/>
    <col min="5" max="5" width="6.6640625" style="11" bestFit="1" customWidth="1"/>
    <col min="6" max="6" width="5.6640625" style="11" bestFit="1" customWidth="1"/>
    <col min="7" max="7" width="6.83203125" style="11" bestFit="1" customWidth="1"/>
    <col min="8" max="9" width="8.83203125" style="11" customWidth="1"/>
    <col min="10" max="10" width="9.1640625" style="11" bestFit="1" customWidth="1"/>
    <col min="11" max="11" width="6.33203125" style="11" bestFit="1" customWidth="1"/>
    <col min="12" max="12" width="6.33203125" style="14" bestFit="1" customWidth="1"/>
    <col min="13" max="13" width="7.6640625" style="11" bestFit="1" customWidth="1"/>
    <col min="14" max="14" width="6.6640625" style="11" bestFit="1" customWidth="1"/>
    <col min="15" max="15" width="12.6640625" style="11" bestFit="1" customWidth="1"/>
    <col min="16" max="16" width="6.6640625" style="11" bestFit="1" customWidth="1"/>
    <col min="17" max="17" width="8.83203125" style="11" bestFit="1" customWidth="1"/>
    <col min="18" max="18" width="6.83203125" style="11" bestFit="1" customWidth="1"/>
    <col min="19" max="20" width="8.83203125" style="11" customWidth="1"/>
    <col min="21" max="21" width="9.1640625" style="11" bestFit="1" customWidth="1"/>
    <col min="22" max="22" width="6.33203125" style="11" bestFit="1" customWidth="1"/>
    <col min="23" max="23" width="6.33203125" style="14" bestFit="1" customWidth="1"/>
    <col min="24" max="24" width="6" style="11" bestFit="1" customWidth="1"/>
    <col min="25" max="25" width="6.83203125" style="11" bestFit="1" customWidth="1"/>
    <col min="26" max="26" width="6.6640625" style="11" bestFit="1" customWidth="1"/>
    <col min="27" max="27" width="9.6640625" style="11" bestFit="1" customWidth="1"/>
    <col min="28" max="28" width="2.1640625" style="11" bestFit="1" customWidth="1"/>
    <col min="29" max="29" width="6.83203125" style="11" customWidth="1"/>
    <col min="30" max="30" width="2.1640625" style="11" bestFit="1" customWidth="1"/>
    <col min="31" max="32" width="3.1640625" style="11" bestFit="1" customWidth="1"/>
    <col min="33" max="16384" width="12.6640625" style="11"/>
  </cols>
  <sheetData>
    <row r="1" spans="1:42" ht="15" hidden="1" thickBot="1" x14ac:dyDescent="0.2">
      <c r="A1" s="8"/>
      <c r="B1" s="10"/>
      <c r="C1" s="9"/>
      <c r="D1" s="9"/>
      <c r="E1" s="9">
        <v>10</v>
      </c>
      <c r="F1" s="9">
        <v>1</v>
      </c>
      <c r="G1" s="9">
        <v>5</v>
      </c>
      <c r="H1" s="9">
        <v>2</v>
      </c>
      <c r="I1" s="9">
        <v>10</v>
      </c>
      <c r="J1" s="9">
        <v>-10</v>
      </c>
      <c r="K1" s="9">
        <v>-20</v>
      </c>
      <c r="L1" s="10"/>
      <c r="M1" s="9"/>
      <c r="N1" s="9"/>
      <c r="O1" s="9"/>
      <c r="P1" s="9">
        <v>10</v>
      </c>
      <c r="Q1" s="9">
        <v>1</v>
      </c>
      <c r="R1" s="9">
        <v>5</v>
      </c>
      <c r="S1" s="9">
        <v>2</v>
      </c>
      <c r="T1" s="9">
        <v>10</v>
      </c>
      <c r="U1" s="9">
        <v>-10</v>
      </c>
      <c r="V1" s="9">
        <v>-20</v>
      </c>
      <c r="W1" s="10"/>
      <c r="X1" s="9"/>
      <c r="Y1" s="9"/>
      <c r="Z1" s="9"/>
      <c r="AA1" s="9"/>
    </row>
    <row r="2" spans="1:42" ht="15" thickBot="1" x14ac:dyDescent="0.2">
      <c r="A2" s="8"/>
      <c r="B2" s="137" t="s">
        <v>40</v>
      </c>
      <c r="C2" s="138"/>
      <c r="D2" s="138"/>
      <c r="E2" s="139"/>
      <c r="F2" s="139"/>
      <c r="G2" s="139"/>
      <c r="H2" s="139"/>
      <c r="I2" s="139"/>
      <c r="J2" s="139"/>
      <c r="K2" s="139"/>
      <c r="L2" s="140"/>
      <c r="M2" s="137" t="s">
        <v>41</v>
      </c>
      <c r="N2" s="138"/>
      <c r="O2" s="138"/>
      <c r="P2" s="141"/>
      <c r="Q2" s="141"/>
      <c r="R2" s="141"/>
      <c r="S2" s="141"/>
      <c r="T2" s="141"/>
      <c r="U2" s="141"/>
      <c r="V2" s="141"/>
      <c r="W2" s="140"/>
      <c r="X2" s="137" t="s">
        <v>30</v>
      </c>
      <c r="Y2" s="139"/>
      <c r="Z2" s="139"/>
      <c r="AA2" s="140"/>
    </row>
    <row r="3" spans="1:42" ht="39" x14ac:dyDescent="0.15">
      <c r="A3" s="24" t="s">
        <v>1</v>
      </c>
      <c r="B3" s="6" t="s">
        <v>31</v>
      </c>
      <c r="C3" s="5" t="s">
        <v>39</v>
      </c>
      <c r="D3" s="5" t="s">
        <v>45</v>
      </c>
      <c r="E3" s="5" t="s">
        <v>32</v>
      </c>
      <c r="F3" s="5" t="s">
        <v>33</v>
      </c>
      <c r="G3" s="5" t="s">
        <v>34</v>
      </c>
      <c r="H3" s="35" t="s">
        <v>63</v>
      </c>
      <c r="I3" s="35" t="s">
        <v>64</v>
      </c>
      <c r="J3" s="5" t="s">
        <v>35</v>
      </c>
      <c r="K3" s="5" t="s">
        <v>36</v>
      </c>
      <c r="L3" s="54" t="s">
        <v>77</v>
      </c>
      <c r="M3" s="6" t="s">
        <v>31</v>
      </c>
      <c r="N3" s="5" t="s">
        <v>39</v>
      </c>
      <c r="O3" s="5" t="s">
        <v>45</v>
      </c>
      <c r="P3" s="5" t="s">
        <v>32</v>
      </c>
      <c r="Q3" s="5" t="s">
        <v>33</v>
      </c>
      <c r="R3" s="5" t="s">
        <v>34</v>
      </c>
      <c r="S3" s="35" t="s">
        <v>63</v>
      </c>
      <c r="T3" s="35" t="s">
        <v>64</v>
      </c>
      <c r="U3" s="5" t="s">
        <v>35</v>
      </c>
      <c r="V3" s="5" t="s">
        <v>36</v>
      </c>
      <c r="W3" s="54" t="s">
        <v>78</v>
      </c>
      <c r="X3" s="6" t="s">
        <v>74</v>
      </c>
      <c r="Y3" s="5" t="s">
        <v>34</v>
      </c>
      <c r="Z3" s="35" t="s">
        <v>65</v>
      </c>
      <c r="AA3" s="7" t="s">
        <v>54</v>
      </c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</row>
    <row r="4" spans="1:42" s="13" customFormat="1" ht="13" x14ac:dyDescent="0.15">
      <c r="A4" s="25" t="s">
        <v>7</v>
      </c>
      <c r="B4" s="18" t="s">
        <v>44</v>
      </c>
      <c r="C4" s="15">
        <v>1</v>
      </c>
      <c r="D4" s="15" t="s">
        <v>48</v>
      </c>
      <c r="E4" s="15">
        <v>1</v>
      </c>
      <c r="F4" s="15">
        <v>16</v>
      </c>
      <c r="G4" s="15">
        <v>2</v>
      </c>
      <c r="H4" s="15">
        <v>13</v>
      </c>
      <c r="I4" s="15">
        <v>2</v>
      </c>
      <c r="J4" s="15">
        <v>0</v>
      </c>
      <c r="K4" s="15">
        <v>0</v>
      </c>
      <c r="L4" s="19">
        <f t="shared" ref="L4:L22" si="0">+E4*$E$1+F4*$F$1+G4*$G$1+J4*$J$1+K4*$K$1+H4*$H$1+I4*$I$1</f>
        <v>82</v>
      </c>
      <c r="M4" s="18" t="s">
        <v>43</v>
      </c>
      <c r="N4" s="15">
        <v>1</v>
      </c>
      <c r="O4" s="16" t="s">
        <v>51</v>
      </c>
      <c r="P4" s="15">
        <v>0</v>
      </c>
      <c r="Q4" s="15">
        <v>21</v>
      </c>
      <c r="R4" s="15">
        <v>2</v>
      </c>
      <c r="S4" s="15">
        <v>12</v>
      </c>
      <c r="T4" s="15">
        <v>3</v>
      </c>
      <c r="U4" s="15">
        <v>1</v>
      </c>
      <c r="V4" s="15">
        <v>0</v>
      </c>
      <c r="W4" s="19">
        <f t="shared" ref="W4:W22" si="1">+P4*$E$1+Q4*$F$1+R4*$G$1+U4*$J$1+V4*$K$1+S4*$H$1+T4*$I$1</f>
        <v>75</v>
      </c>
      <c r="X4" s="18">
        <f t="shared" ref="X4:X22" si="2">+L4+W4</f>
        <v>157</v>
      </c>
      <c r="Y4" s="17">
        <v>4</v>
      </c>
      <c r="Z4" s="17">
        <v>7</v>
      </c>
      <c r="AA4" s="29">
        <v>19</v>
      </c>
    </row>
    <row r="5" spans="1:42" s="13" customFormat="1" ht="13" x14ac:dyDescent="0.15">
      <c r="A5" s="25" t="s">
        <v>17</v>
      </c>
      <c r="B5" s="18" t="s">
        <v>43</v>
      </c>
      <c r="C5" s="15">
        <v>3</v>
      </c>
      <c r="D5" s="16" t="s">
        <v>51</v>
      </c>
      <c r="E5" s="15">
        <v>1</v>
      </c>
      <c r="F5" s="15">
        <v>9</v>
      </c>
      <c r="G5" s="15">
        <v>1</v>
      </c>
      <c r="H5" s="15">
        <v>11</v>
      </c>
      <c r="I5" s="15">
        <v>3</v>
      </c>
      <c r="J5" s="15">
        <v>0</v>
      </c>
      <c r="K5" s="15">
        <v>0</v>
      </c>
      <c r="L5" s="19">
        <f t="shared" si="0"/>
        <v>76</v>
      </c>
      <c r="M5" s="18" t="s">
        <v>44</v>
      </c>
      <c r="N5" s="15">
        <v>3</v>
      </c>
      <c r="O5" s="15" t="s">
        <v>48</v>
      </c>
      <c r="P5" s="15">
        <v>0</v>
      </c>
      <c r="Q5" s="15">
        <v>17</v>
      </c>
      <c r="R5" s="15">
        <v>0</v>
      </c>
      <c r="S5" s="15">
        <v>11</v>
      </c>
      <c r="T5" s="15">
        <v>2</v>
      </c>
      <c r="U5" s="15">
        <v>0</v>
      </c>
      <c r="V5" s="15">
        <v>0</v>
      </c>
      <c r="W5" s="19">
        <f t="shared" si="1"/>
        <v>59</v>
      </c>
      <c r="X5" s="18">
        <f t="shared" si="2"/>
        <v>135</v>
      </c>
      <c r="Y5" s="17">
        <f t="shared" ref="Y5:Y12" si="3">G5+R5</f>
        <v>1</v>
      </c>
      <c r="Z5" s="17">
        <v>3</v>
      </c>
      <c r="AA5" s="29">
        <v>18</v>
      </c>
    </row>
    <row r="6" spans="1:42" s="13" customFormat="1" ht="13" x14ac:dyDescent="0.15">
      <c r="A6" s="25" t="s">
        <v>11</v>
      </c>
      <c r="B6" s="18" t="s">
        <v>44</v>
      </c>
      <c r="C6" s="15">
        <v>2</v>
      </c>
      <c r="D6" s="16" t="s">
        <v>66</v>
      </c>
      <c r="E6" s="15">
        <v>1</v>
      </c>
      <c r="F6" s="15">
        <v>18</v>
      </c>
      <c r="G6" s="15">
        <v>2</v>
      </c>
      <c r="H6" s="15">
        <v>5</v>
      </c>
      <c r="I6" s="15">
        <v>1</v>
      </c>
      <c r="J6" s="15">
        <v>0</v>
      </c>
      <c r="K6" s="15">
        <v>0</v>
      </c>
      <c r="L6" s="19">
        <f t="shared" si="0"/>
        <v>58</v>
      </c>
      <c r="M6" s="18" t="s">
        <v>43</v>
      </c>
      <c r="N6" s="15">
        <v>2</v>
      </c>
      <c r="O6" s="15" t="s">
        <v>67</v>
      </c>
      <c r="P6" s="15">
        <v>1</v>
      </c>
      <c r="Q6" s="15">
        <v>13</v>
      </c>
      <c r="R6" s="15">
        <v>1</v>
      </c>
      <c r="S6" s="15">
        <v>9</v>
      </c>
      <c r="T6" s="15">
        <v>3</v>
      </c>
      <c r="U6" s="15">
        <v>0</v>
      </c>
      <c r="V6" s="15">
        <v>0</v>
      </c>
      <c r="W6" s="19">
        <f t="shared" si="1"/>
        <v>76</v>
      </c>
      <c r="X6" s="18">
        <f t="shared" si="2"/>
        <v>134</v>
      </c>
      <c r="Y6" s="17">
        <f t="shared" si="3"/>
        <v>3</v>
      </c>
      <c r="Z6" s="17">
        <v>4</v>
      </c>
      <c r="AA6" s="29">
        <v>17</v>
      </c>
    </row>
    <row r="7" spans="1:42" s="13" customFormat="1" ht="13" x14ac:dyDescent="0.15">
      <c r="A7" s="25" t="s">
        <v>9</v>
      </c>
      <c r="B7" s="18" t="s">
        <v>44</v>
      </c>
      <c r="C7" s="15">
        <v>4</v>
      </c>
      <c r="D7" s="16" t="s">
        <v>51</v>
      </c>
      <c r="E7" s="15">
        <v>1</v>
      </c>
      <c r="F7" s="15">
        <v>22</v>
      </c>
      <c r="G7" s="15">
        <v>1</v>
      </c>
      <c r="H7" s="15">
        <v>7</v>
      </c>
      <c r="I7" s="15">
        <v>2</v>
      </c>
      <c r="J7" s="15">
        <v>0</v>
      </c>
      <c r="K7" s="15">
        <v>0</v>
      </c>
      <c r="L7" s="19">
        <f t="shared" si="0"/>
        <v>71</v>
      </c>
      <c r="M7" s="18" t="s">
        <v>43</v>
      </c>
      <c r="N7" s="15">
        <v>4</v>
      </c>
      <c r="O7" s="15" t="s">
        <v>53</v>
      </c>
      <c r="P7" s="15">
        <v>1</v>
      </c>
      <c r="Q7" s="15">
        <v>16</v>
      </c>
      <c r="R7" s="15">
        <v>1</v>
      </c>
      <c r="S7" s="15">
        <v>5</v>
      </c>
      <c r="T7" s="15">
        <v>1</v>
      </c>
      <c r="U7" s="15">
        <v>0</v>
      </c>
      <c r="V7" s="15">
        <v>0</v>
      </c>
      <c r="W7" s="19">
        <f t="shared" si="1"/>
        <v>51</v>
      </c>
      <c r="X7" s="18">
        <f t="shared" si="2"/>
        <v>122</v>
      </c>
      <c r="Y7" s="17">
        <f t="shared" si="3"/>
        <v>2</v>
      </c>
      <c r="Z7" s="17">
        <v>2</v>
      </c>
      <c r="AA7" s="29">
        <v>16</v>
      </c>
    </row>
    <row r="8" spans="1:42" s="13" customFormat="1" ht="13" x14ac:dyDescent="0.15">
      <c r="A8" s="25" t="s">
        <v>18</v>
      </c>
      <c r="B8" s="18" t="s">
        <v>43</v>
      </c>
      <c r="C8" s="15">
        <v>1</v>
      </c>
      <c r="D8" s="15" t="s">
        <v>51</v>
      </c>
      <c r="E8" s="15">
        <v>0</v>
      </c>
      <c r="F8" s="15">
        <v>15</v>
      </c>
      <c r="G8" s="15">
        <v>1</v>
      </c>
      <c r="H8" s="15">
        <v>8</v>
      </c>
      <c r="I8" s="15">
        <v>2</v>
      </c>
      <c r="J8" s="15">
        <v>1</v>
      </c>
      <c r="K8" s="15">
        <v>0</v>
      </c>
      <c r="L8" s="19">
        <f t="shared" si="0"/>
        <v>46</v>
      </c>
      <c r="M8" s="18" t="s">
        <v>44</v>
      </c>
      <c r="N8" s="15">
        <v>1</v>
      </c>
      <c r="O8" s="16" t="s">
        <v>51</v>
      </c>
      <c r="P8" s="15">
        <v>1</v>
      </c>
      <c r="Q8" s="15">
        <v>19</v>
      </c>
      <c r="R8" s="15">
        <v>1</v>
      </c>
      <c r="S8" s="15">
        <v>10</v>
      </c>
      <c r="T8" s="15">
        <v>2</v>
      </c>
      <c r="U8" s="15">
        <v>1</v>
      </c>
      <c r="V8" s="15">
        <v>0</v>
      </c>
      <c r="W8" s="19">
        <f t="shared" si="1"/>
        <v>64</v>
      </c>
      <c r="X8" s="18">
        <f t="shared" si="2"/>
        <v>110</v>
      </c>
      <c r="Y8" s="17">
        <f t="shared" si="3"/>
        <v>2</v>
      </c>
      <c r="Z8" s="17">
        <v>4</v>
      </c>
      <c r="AA8" s="29">
        <v>15</v>
      </c>
    </row>
    <row r="9" spans="1:42" s="13" customFormat="1" ht="13" x14ac:dyDescent="0.15">
      <c r="A9" s="25" t="s">
        <v>24</v>
      </c>
      <c r="B9" s="18" t="s">
        <v>44</v>
      </c>
      <c r="C9" s="15">
        <v>2</v>
      </c>
      <c r="D9" s="16" t="s">
        <v>51</v>
      </c>
      <c r="E9" s="15">
        <v>1</v>
      </c>
      <c r="F9" s="15">
        <v>10</v>
      </c>
      <c r="G9" s="15">
        <v>0</v>
      </c>
      <c r="H9" s="15">
        <v>10</v>
      </c>
      <c r="I9" s="15">
        <v>2</v>
      </c>
      <c r="J9" s="15">
        <v>0</v>
      </c>
      <c r="K9" s="15">
        <v>0</v>
      </c>
      <c r="L9" s="19">
        <f t="shared" si="0"/>
        <v>60</v>
      </c>
      <c r="M9" s="18" t="s">
        <v>43</v>
      </c>
      <c r="N9" s="15">
        <v>2</v>
      </c>
      <c r="O9" s="15" t="s">
        <v>76</v>
      </c>
      <c r="P9" s="15">
        <v>1</v>
      </c>
      <c r="Q9" s="15">
        <v>16</v>
      </c>
      <c r="R9" s="15">
        <v>2</v>
      </c>
      <c r="S9" s="15">
        <v>0</v>
      </c>
      <c r="T9" s="15">
        <v>0</v>
      </c>
      <c r="U9" s="15">
        <v>0</v>
      </c>
      <c r="V9" s="15">
        <v>0</v>
      </c>
      <c r="W9" s="19">
        <f t="shared" si="1"/>
        <v>36</v>
      </c>
      <c r="X9" s="18">
        <f t="shared" si="2"/>
        <v>96</v>
      </c>
      <c r="Y9" s="17">
        <f t="shared" si="3"/>
        <v>2</v>
      </c>
      <c r="Z9" s="17">
        <v>3</v>
      </c>
      <c r="AA9" s="29">
        <v>14</v>
      </c>
    </row>
    <row r="10" spans="1:42" s="39" customFormat="1" ht="13" x14ac:dyDescent="0.15">
      <c r="A10" s="26" t="s">
        <v>15</v>
      </c>
      <c r="B10" s="18" t="s">
        <v>43</v>
      </c>
      <c r="C10" s="15">
        <v>1</v>
      </c>
      <c r="D10" s="16" t="s">
        <v>70</v>
      </c>
      <c r="E10" s="15">
        <v>0</v>
      </c>
      <c r="F10" s="15">
        <v>15</v>
      </c>
      <c r="G10" s="15">
        <v>1</v>
      </c>
      <c r="H10" s="15">
        <v>8</v>
      </c>
      <c r="I10" s="15">
        <v>1</v>
      </c>
      <c r="J10" s="15">
        <v>1</v>
      </c>
      <c r="K10" s="15">
        <v>0</v>
      </c>
      <c r="L10" s="19">
        <f t="shared" si="0"/>
        <v>36</v>
      </c>
      <c r="M10" s="18" t="s">
        <v>44</v>
      </c>
      <c r="N10" s="15">
        <v>1</v>
      </c>
      <c r="O10" s="15" t="s">
        <v>69</v>
      </c>
      <c r="P10" s="15">
        <v>1</v>
      </c>
      <c r="Q10" s="15">
        <v>21</v>
      </c>
      <c r="R10" s="15">
        <v>2</v>
      </c>
      <c r="S10" s="15">
        <v>2</v>
      </c>
      <c r="T10" s="15">
        <v>1</v>
      </c>
      <c r="U10" s="15">
        <v>0</v>
      </c>
      <c r="V10" s="15">
        <v>0</v>
      </c>
      <c r="W10" s="19">
        <f t="shared" si="1"/>
        <v>55</v>
      </c>
      <c r="X10" s="18">
        <f t="shared" si="2"/>
        <v>91</v>
      </c>
      <c r="Y10" s="17">
        <f t="shared" si="3"/>
        <v>3</v>
      </c>
      <c r="Z10" s="17">
        <v>3</v>
      </c>
      <c r="AA10" s="29">
        <v>13</v>
      </c>
    </row>
    <row r="11" spans="1:42" s="39" customFormat="1" ht="13" x14ac:dyDescent="0.15">
      <c r="A11" s="25" t="s">
        <v>8</v>
      </c>
      <c r="B11" s="18" t="s">
        <v>44</v>
      </c>
      <c r="C11" s="15">
        <v>3</v>
      </c>
      <c r="D11" s="16" t="s">
        <v>51</v>
      </c>
      <c r="E11" s="15">
        <v>0</v>
      </c>
      <c r="F11" s="15">
        <v>5</v>
      </c>
      <c r="G11" s="15">
        <v>0</v>
      </c>
      <c r="H11" s="15">
        <v>8</v>
      </c>
      <c r="I11" s="15">
        <v>1</v>
      </c>
      <c r="J11" s="15">
        <v>0</v>
      </c>
      <c r="K11" s="15">
        <v>0</v>
      </c>
      <c r="L11" s="19">
        <f t="shared" si="0"/>
        <v>31</v>
      </c>
      <c r="M11" s="18" t="s">
        <v>43</v>
      </c>
      <c r="N11" s="15">
        <v>3</v>
      </c>
      <c r="O11" s="16" t="s">
        <v>51</v>
      </c>
      <c r="P11" s="15">
        <v>1</v>
      </c>
      <c r="Q11" s="15">
        <v>8</v>
      </c>
      <c r="R11" s="15">
        <v>0</v>
      </c>
      <c r="S11" s="15">
        <v>10</v>
      </c>
      <c r="T11" s="15">
        <v>2</v>
      </c>
      <c r="U11" s="15">
        <v>0</v>
      </c>
      <c r="V11" s="15">
        <v>0</v>
      </c>
      <c r="W11" s="19">
        <f t="shared" si="1"/>
        <v>58</v>
      </c>
      <c r="X11" s="18">
        <f t="shared" si="2"/>
        <v>89</v>
      </c>
      <c r="Y11" s="17">
        <f t="shared" si="3"/>
        <v>0</v>
      </c>
      <c r="Z11" s="17">
        <v>1</v>
      </c>
      <c r="AA11" s="29">
        <v>12</v>
      </c>
    </row>
    <row r="12" spans="1:42" s="39" customFormat="1" ht="13" x14ac:dyDescent="0.15">
      <c r="A12" s="25" t="s">
        <v>23</v>
      </c>
      <c r="B12" s="18" t="s">
        <v>44</v>
      </c>
      <c r="C12" s="15">
        <v>3</v>
      </c>
      <c r="D12" s="15" t="s">
        <v>72</v>
      </c>
      <c r="E12" s="15">
        <v>0</v>
      </c>
      <c r="F12" s="15">
        <v>16</v>
      </c>
      <c r="G12" s="15">
        <v>0</v>
      </c>
      <c r="H12" s="15">
        <v>2</v>
      </c>
      <c r="I12" s="15">
        <v>1</v>
      </c>
      <c r="J12" s="15">
        <v>1</v>
      </c>
      <c r="K12" s="15">
        <v>0</v>
      </c>
      <c r="L12" s="19">
        <f t="shared" si="0"/>
        <v>20</v>
      </c>
      <c r="M12" s="18" t="s">
        <v>43</v>
      </c>
      <c r="N12" s="15">
        <v>3</v>
      </c>
      <c r="O12" s="16" t="s">
        <v>71</v>
      </c>
      <c r="P12" s="15">
        <v>1</v>
      </c>
      <c r="Q12" s="15">
        <v>17</v>
      </c>
      <c r="R12" s="15">
        <v>2</v>
      </c>
      <c r="S12" s="15">
        <v>5</v>
      </c>
      <c r="T12" s="15">
        <v>1</v>
      </c>
      <c r="U12" s="15">
        <v>0</v>
      </c>
      <c r="V12" s="15">
        <v>0</v>
      </c>
      <c r="W12" s="19">
        <f t="shared" si="1"/>
        <v>57</v>
      </c>
      <c r="X12" s="18">
        <f t="shared" si="2"/>
        <v>77</v>
      </c>
      <c r="Y12" s="17">
        <f t="shared" si="3"/>
        <v>2</v>
      </c>
      <c r="Z12" s="17">
        <v>2</v>
      </c>
      <c r="AA12" s="29">
        <v>11</v>
      </c>
    </row>
    <row r="13" spans="1:42" s="39" customFormat="1" ht="13" x14ac:dyDescent="0.15">
      <c r="A13" s="25" t="s">
        <v>42</v>
      </c>
      <c r="B13" s="18" t="s">
        <v>43</v>
      </c>
      <c r="C13" s="15">
        <v>2</v>
      </c>
      <c r="D13" s="16" t="s">
        <v>53</v>
      </c>
      <c r="E13" s="15">
        <v>0</v>
      </c>
      <c r="F13" s="15">
        <v>12</v>
      </c>
      <c r="G13" s="15">
        <v>0</v>
      </c>
      <c r="H13" s="15">
        <v>5</v>
      </c>
      <c r="I13" s="15">
        <v>1</v>
      </c>
      <c r="J13" s="15">
        <v>1</v>
      </c>
      <c r="K13" s="15">
        <v>0</v>
      </c>
      <c r="L13" s="19">
        <f t="shared" si="0"/>
        <v>22</v>
      </c>
      <c r="M13" s="18" t="s">
        <v>44</v>
      </c>
      <c r="N13" s="15">
        <v>2</v>
      </c>
      <c r="O13" s="15" t="s">
        <v>51</v>
      </c>
      <c r="P13" s="15">
        <v>0</v>
      </c>
      <c r="Q13" s="15">
        <v>8</v>
      </c>
      <c r="R13" s="15">
        <v>0</v>
      </c>
      <c r="S13" s="15">
        <v>10</v>
      </c>
      <c r="T13" s="15">
        <v>2</v>
      </c>
      <c r="U13" s="15">
        <v>0</v>
      </c>
      <c r="V13" s="15">
        <v>0</v>
      </c>
      <c r="W13" s="19">
        <f t="shared" si="1"/>
        <v>48</v>
      </c>
      <c r="X13" s="18">
        <f t="shared" si="2"/>
        <v>70</v>
      </c>
      <c r="Y13" s="17">
        <f>R14+R13</f>
        <v>0</v>
      </c>
      <c r="Z13" s="17">
        <v>2</v>
      </c>
      <c r="AA13" s="29">
        <v>10</v>
      </c>
    </row>
    <row r="14" spans="1:42" s="39" customFormat="1" ht="13" x14ac:dyDescent="0.15">
      <c r="A14" s="25" t="s">
        <v>21</v>
      </c>
      <c r="B14" s="18" t="s">
        <v>43</v>
      </c>
      <c r="C14" s="15">
        <v>3</v>
      </c>
      <c r="D14" s="16" t="s">
        <v>68</v>
      </c>
      <c r="E14" s="15">
        <v>1</v>
      </c>
      <c r="F14" s="15">
        <v>17</v>
      </c>
      <c r="G14" s="15">
        <v>1</v>
      </c>
      <c r="H14" s="15">
        <v>8</v>
      </c>
      <c r="I14" s="15">
        <v>2</v>
      </c>
      <c r="J14" s="15">
        <v>0</v>
      </c>
      <c r="K14" s="15">
        <v>0</v>
      </c>
      <c r="L14" s="19">
        <f t="shared" si="0"/>
        <v>68</v>
      </c>
      <c r="M14" s="18" t="s">
        <v>44</v>
      </c>
      <c r="N14" s="15">
        <v>3</v>
      </c>
      <c r="O14" s="15" t="s">
        <v>47</v>
      </c>
      <c r="P14" s="15">
        <v>0</v>
      </c>
      <c r="Q14" s="15">
        <v>9</v>
      </c>
      <c r="R14" s="15">
        <v>0</v>
      </c>
      <c r="S14" s="15">
        <v>0</v>
      </c>
      <c r="T14" s="15">
        <v>0</v>
      </c>
      <c r="U14" s="15">
        <v>1</v>
      </c>
      <c r="V14" s="15">
        <v>0</v>
      </c>
      <c r="W14" s="19">
        <f t="shared" si="1"/>
        <v>-1</v>
      </c>
      <c r="X14" s="18">
        <f t="shared" si="2"/>
        <v>67</v>
      </c>
      <c r="Y14" s="17">
        <f t="shared" ref="Y14:Y21" si="4">G14+R14</f>
        <v>1</v>
      </c>
      <c r="Z14" s="17">
        <v>1</v>
      </c>
      <c r="AA14" s="29">
        <v>9</v>
      </c>
    </row>
    <row r="15" spans="1:42" s="39" customFormat="1" ht="13" x14ac:dyDescent="0.15">
      <c r="A15" s="25" t="s">
        <v>28</v>
      </c>
      <c r="B15" s="18" t="s">
        <v>43</v>
      </c>
      <c r="C15" s="15">
        <v>2</v>
      </c>
      <c r="D15" s="16" t="s">
        <v>68</v>
      </c>
      <c r="E15" s="15">
        <v>0</v>
      </c>
      <c r="F15" s="15">
        <v>13</v>
      </c>
      <c r="G15" s="15">
        <v>1</v>
      </c>
      <c r="H15" s="15">
        <v>2</v>
      </c>
      <c r="I15" s="15">
        <v>0</v>
      </c>
      <c r="J15" s="15">
        <v>0</v>
      </c>
      <c r="K15" s="15">
        <v>0</v>
      </c>
      <c r="L15" s="19">
        <f t="shared" si="0"/>
        <v>22</v>
      </c>
      <c r="M15" s="18" t="s">
        <v>44</v>
      </c>
      <c r="N15" s="15">
        <v>2</v>
      </c>
      <c r="O15" s="15" t="s">
        <v>47</v>
      </c>
      <c r="P15" s="15">
        <v>0</v>
      </c>
      <c r="Q15" s="15">
        <v>9</v>
      </c>
      <c r="R15" s="15">
        <v>0</v>
      </c>
      <c r="S15" s="15">
        <v>8</v>
      </c>
      <c r="T15" s="15">
        <v>2</v>
      </c>
      <c r="U15" s="15">
        <v>1</v>
      </c>
      <c r="V15" s="15">
        <v>0</v>
      </c>
      <c r="W15" s="19">
        <f t="shared" si="1"/>
        <v>35</v>
      </c>
      <c r="X15" s="18">
        <f t="shared" si="2"/>
        <v>57</v>
      </c>
      <c r="Y15" s="17">
        <f t="shared" si="4"/>
        <v>1</v>
      </c>
      <c r="Z15" s="17">
        <v>3</v>
      </c>
      <c r="AA15" s="29">
        <v>8</v>
      </c>
    </row>
    <row r="16" spans="1:42" s="13" customFormat="1" ht="13" x14ac:dyDescent="0.15">
      <c r="A16" s="25" t="s">
        <v>6</v>
      </c>
      <c r="B16" s="18" t="s">
        <v>44</v>
      </c>
      <c r="C16" s="15">
        <v>1</v>
      </c>
      <c r="D16" s="16" t="s">
        <v>66</v>
      </c>
      <c r="E16" s="15">
        <v>1</v>
      </c>
      <c r="F16" s="15">
        <v>12</v>
      </c>
      <c r="G16" s="15">
        <v>0</v>
      </c>
      <c r="H16" s="15">
        <v>2</v>
      </c>
      <c r="I16" s="15">
        <v>1</v>
      </c>
      <c r="J16" s="15">
        <v>1</v>
      </c>
      <c r="K16" s="15">
        <v>0</v>
      </c>
      <c r="L16" s="19">
        <f t="shared" si="0"/>
        <v>26</v>
      </c>
      <c r="M16" s="18" t="s">
        <v>43</v>
      </c>
      <c r="N16" s="15">
        <v>1</v>
      </c>
      <c r="O16" s="15" t="s">
        <v>67</v>
      </c>
      <c r="P16" s="15">
        <v>0</v>
      </c>
      <c r="Q16" s="15">
        <v>12</v>
      </c>
      <c r="R16" s="15">
        <v>0</v>
      </c>
      <c r="S16" s="15">
        <v>4</v>
      </c>
      <c r="T16" s="15">
        <v>2</v>
      </c>
      <c r="U16" s="15">
        <v>1</v>
      </c>
      <c r="V16" s="15">
        <v>0</v>
      </c>
      <c r="W16" s="19">
        <f t="shared" si="1"/>
        <v>30</v>
      </c>
      <c r="X16" s="18">
        <f t="shared" si="2"/>
        <v>56</v>
      </c>
      <c r="Y16" s="17">
        <f t="shared" si="4"/>
        <v>0</v>
      </c>
      <c r="Z16" s="17">
        <v>1</v>
      </c>
      <c r="AA16" s="29">
        <v>7</v>
      </c>
    </row>
    <row r="17" spans="1:27" s="13" customFormat="1" ht="13" x14ac:dyDescent="0.15">
      <c r="A17" s="25" t="s">
        <v>12</v>
      </c>
      <c r="B17" s="18" t="s">
        <v>43</v>
      </c>
      <c r="C17" s="15">
        <v>1</v>
      </c>
      <c r="D17" s="16" t="s">
        <v>51</v>
      </c>
      <c r="E17" s="15">
        <v>0</v>
      </c>
      <c r="F17" s="15">
        <v>11</v>
      </c>
      <c r="G17" s="15">
        <v>0</v>
      </c>
      <c r="H17" s="15">
        <v>2</v>
      </c>
      <c r="I17" s="15">
        <v>1</v>
      </c>
      <c r="J17" s="15">
        <v>1</v>
      </c>
      <c r="K17" s="15">
        <v>0</v>
      </c>
      <c r="L17" s="19">
        <f t="shared" si="0"/>
        <v>15</v>
      </c>
      <c r="M17" s="18" t="s">
        <v>44</v>
      </c>
      <c r="N17" s="15">
        <v>1</v>
      </c>
      <c r="O17" s="15" t="s">
        <v>48</v>
      </c>
      <c r="P17" s="15">
        <v>1</v>
      </c>
      <c r="Q17" s="15">
        <v>13</v>
      </c>
      <c r="R17" s="15">
        <v>1</v>
      </c>
      <c r="S17" s="15">
        <v>3</v>
      </c>
      <c r="T17" s="15">
        <v>1</v>
      </c>
      <c r="U17" s="15">
        <v>1</v>
      </c>
      <c r="V17" s="15">
        <v>0</v>
      </c>
      <c r="W17" s="19">
        <f t="shared" si="1"/>
        <v>34</v>
      </c>
      <c r="X17" s="18">
        <f t="shared" si="2"/>
        <v>49</v>
      </c>
      <c r="Y17" s="17">
        <f t="shared" si="4"/>
        <v>1</v>
      </c>
      <c r="Z17" s="17">
        <v>1</v>
      </c>
      <c r="AA17" s="29">
        <v>6</v>
      </c>
    </row>
    <row r="18" spans="1:27" s="13" customFormat="1" ht="13" x14ac:dyDescent="0.15">
      <c r="A18" s="25" t="s">
        <v>73</v>
      </c>
      <c r="B18" s="18" t="s">
        <v>44</v>
      </c>
      <c r="C18" s="15">
        <v>2</v>
      </c>
      <c r="D18" s="16" t="s">
        <v>51</v>
      </c>
      <c r="E18" s="15">
        <v>1</v>
      </c>
      <c r="F18" s="15">
        <v>9</v>
      </c>
      <c r="G18" s="15">
        <v>0</v>
      </c>
      <c r="H18" s="15">
        <v>0</v>
      </c>
      <c r="I18" s="15">
        <v>0</v>
      </c>
      <c r="J18" s="15">
        <v>1</v>
      </c>
      <c r="K18" s="15">
        <v>0</v>
      </c>
      <c r="L18" s="19">
        <f t="shared" si="0"/>
        <v>9</v>
      </c>
      <c r="M18" s="18" t="s">
        <v>43</v>
      </c>
      <c r="N18" s="15">
        <v>2</v>
      </c>
      <c r="O18" s="15" t="s">
        <v>48</v>
      </c>
      <c r="P18" s="15">
        <v>1</v>
      </c>
      <c r="Q18" s="15">
        <v>12</v>
      </c>
      <c r="R18" s="15">
        <v>1</v>
      </c>
      <c r="S18" s="15">
        <v>6</v>
      </c>
      <c r="T18" s="15">
        <v>0</v>
      </c>
      <c r="U18" s="15">
        <v>0</v>
      </c>
      <c r="V18" s="15">
        <v>0</v>
      </c>
      <c r="W18" s="19">
        <f t="shared" si="1"/>
        <v>39</v>
      </c>
      <c r="X18" s="18">
        <f t="shared" si="2"/>
        <v>48</v>
      </c>
      <c r="Y18" s="17">
        <f t="shared" si="4"/>
        <v>1</v>
      </c>
      <c r="Z18" s="17">
        <v>2</v>
      </c>
      <c r="AA18" s="29">
        <v>5</v>
      </c>
    </row>
    <row r="19" spans="1:27" s="13" customFormat="1" ht="13" x14ac:dyDescent="0.15">
      <c r="A19" s="25" t="s">
        <v>10</v>
      </c>
      <c r="B19" s="18" t="s">
        <v>44</v>
      </c>
      <c r="C19" s="15">
        <v>1</v>
      </c>
      <c r="D19" s="16" t="s">
        <v>51</v>
      </c>
      <c r="E19" s="15">
        <v>1</v>
      </c>
      <c r="F19" s="15">
        <v>11</v>
      </c>
      <c r="G19" s="15">
        <v>1</v>
      </c>
      <c r="H19" s="15">
        <v>0</v>
      </c>
      <c r="I19" s="15">
        <v>0</v>
      </c>
      <c r="J19" s="15">
        <v>1</v>
      </c>
      <c r="K19" s="15">
        <v>0</v>
      </c>
      <c r="L19" s="19">
        <f t="shared" si="0"/>
        <v>16</v>
      </c>
      <c r="M19" s="18" t="s">
        <v>43</v>
      </c>
      <c r="N19" s="15">
        <v>1</v>
      </c>
      <c r="O19" s="15" t="s">
        <v>53</v>
      </c>
      <c r="P19" s="15">
        <v>0</v>
      </c>
      <c r="Q19" s="15">
        <v>13</v>
      </c>
      <c r="R19" s="15">
        <v>0</v>
      </c>
      <c r="S19" s="15">
        <v>3</v>
      </c>
      <c r="T19" s="15">
        <v>1</v>
      </c>
      <c r="U19" s="15">
        <v>1</v>
      </c>
      <c r="V19" s="15">
        <v>0</v>
      </c>
      <c r="W19" s="19">
        <f t="shared" si="1"/>
        <v>19</v>
      </c>
      <c r="X19" s="18">
        <f t="shared" si="2"/>
        <v>35</v>
      </c>
      <c r="Y19" s="17">
        <f t="shared" si="4"/>
        <v>1</v>
      </c>
      <c r="Z19" s="17">
        <v>1</v>
      </c>
      <c r="AA19" s="29">
        <v>4</v>
      </c>
    </row>
    <row r="20" spans="1:27" s="13" customFormat="1" ht="13" x14ac:dyDescent="0.15">
      <c r="A20" s="25" t="s">
        <v>27</v>
      </c>
      <c r="B20" s="18" t="s">
        <v>44</v>
      </c>
      <c r="C20" s="15">
        <v>3</v>
      </c>
      <c r="D20" s="16" t="s">
        <v>66</v>
      </c>
      <c r="E20" s="15">
        <v>0</v>
      </c>
      <c r="F20" s="15">
        <v>10</v>
      </c>
      <c r="G20" s="15">
        <v>0</v>
      </c>
      <c r="H20" s="15">
        <v>0</v>
      </c>
      <c r="I20" s="15">
        <v>0</v>
      </c>
      <c r="J20" s="15">
        <v>1</v>
      </c>
      <c r="K20" s="15">
        <v>0</v>
      </c>
      <c r="L20" s="19">
        <f t="shared" si="0"/>
        <v>0</v>
      </c>
      <c r="M20" s="18" t="s">
        <v>43</v>
      </c>
      <c r="N20" s="15">
        <v>3</v>
      </c>
      <c r="O20" s="15" t="s">
        <v>48</v>
      </c>
      <c r="P20" s="15">
        <v>1</v>
      </c>
      <c r="Q20" s="15">
        <v>20</v>
      </c>
      <c r="R20" s="15">
        <v>1</v>
      </c>
      <c r="S20" s="15">
        <v>0</v>
      </c>
      <c r="T20" s="15">
        <v>0</v>
      </c>
      <c r="U20" s="15">
        <v>0</v>
      </c>
      <c r="V20" s="15">
        <v>0</v>
      </c>
      <c r="W20" s="19">
        <f t="shared" si="1"/>
        <v>35</v>
      </c>
      <c r="X20" s="18">
        <f t="shared" si="2"/>
        <v>35</v>
      </c>
      <c r="Y20" s="17">
        <f t="shared" si="4"/>
        <v>1</v>
      </c>
      <c r="Z20" s="17">
        <v>1</v>
      </c>
      <c r="AA20" s="29">
        <v>4</v>
      </c>
    </row>
    <row r="21" spans="1:27" s="13" customFormat="1" ht="13" x14ac:dyDescent="0.15">
      <c r="A21" s="25" t="s">
        <v>19</v>
      </c>
      <c r="B21" s="18" t="s">
        <v>43</v>
      </c>
      <c r="C21" s="15">
        <v>3</v>
      </c>
      <c r="D21" s="16" t="s">
        <v>68</v>
      </c>
      <c r="E21" s="15">
        <v>1</v>
      </c>
      <c r="F21" s="15">
        <v>10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9">
        <f t="shared" si="0"/>
        <v>20</v>
      </c>
      <c r="M21" s="18" t="s">
        <v>44</v>
      </c>
      <c r="N21" s="15">
        <v>3</v>
      </c>
      <c r="O21" s="15" t="s">
        <v>51</v>
      </c>
      <c r="P21" s="15">
        <v>0</v>
      </c>
      <c r="Q21" s="15">
        <v>0</v>
      </c>
      <c r="R21" s="15">
        <v>0</v>
      </c>
      <c r="S21" s="15">
        <v>5</v>
      </c>
      <c r="T21" s="15">
        <v>1</v>
      </c>
      <c r="U21" s="15">
        <v>1</v>
      </c>
      <c r="V21" s="15">
        <v>0</v>
      </c>
      <c r="W21" s="19">
        <f t="shared" si="1"/>
        <v>10</v>
      </c>
      <c r="X21" s="18">
        <f t="shared" si="2"/>
        <v>30</v>
      </c>
      <c r="Y21" s="17">
        <f t="shared" si="4"/>
        <v>0</v>
      </c>
      <c r="Z21" s="17">
        <v>0</v>
      </c>
      <c r="AA21" s="29">
        <v>2</v>
      </c>
    </row>
    <row r="22" spans="1:27" s="13" customFormat="1" ht="13" x14ac:dyDescent="0.15">
      <c r="A22" s="25" t="s">
        <v>16</v>
      </c>
      <c r="B22" s="18" t="s">
        <v>43</v>
      </c>
      <c r="C22" s="15">
        <v>2</v>
      </c>
      <c r="D22" s="16" t="s">
        <v>48</v>
      </c>
      <c r="E22" s="15">
        <v>0</v>
      </c>
      <c r="F22" s="15">
        <v>22</v>
      </c>
      <c r="G22" s="15">
        <v>2</v>
      </c>
      <c r="H22" s="15">
        <v>0</v>
      </c>
      <c r="I22" s="15">
        <v>0</v>
      </c>
      <c r="J22" s="15">
        <v>0</v>
      </c>
      <c r="K22" s="15">
        <v>0</v>
      </c>
      <c r="L22" s="19">
        <f t="shared" si="0"/>
        <v>32</v>
      </c>
      <c r="M22" s="18" t="s">
        <v>44</v>
      </c>
      <c r="N22" s="15">
        <v>2</v>
      </c>
      <c r="O22" s="15" t="s">
        <v>72</v>
      </c>
      <c r="P22" s="15">
        <v>0</v>
      </c>
      <c r="Q22" s="15">
        <v>4</v>
      </c>
      <c r="R22" s="15">
        <v>0</v>
      </c>
      <c r="S22" s="15">
        <v>0</v>
      </c>
      <c r="T22" s="15">
        <v>0</v>
      </c>
      <c r="U22" s="15">
        <v>1</v>
      </c>
      <c r="V22" s="15">
        <v>0</v>
      </c>
      <c r="W22" s="19">
        <f t="shared" si="1"/>
        <v>-6</v>
      </c>
      <c r="X22" s="18">
        <f t="shared" si="2"/>
        <v>26</v>
      </c>
      <c r="Y22" s="17">
        <v>2</v>
      </c>
      <c r="Z22" s="17">
        <v>2</v>
      </c>
      <c r="AA22" s="29">
        <v>1</v>
      </c>
    </row>
    <row r="23" spans="1:27" x14ac:dyDescent="0.15">
      <c r="A23" s="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4"/>
      <c r="Y23" s="4"/>
      <c r="Z23" s="4"/>
      <c r="AA23" s="4"/>
    </row>
    <row r="24" spans="1:27" x14ac:dyDescent="0.15">
      <c r="W24" s="33"/>
      <c r="X24" s="34"/>
    </row>
    <row r="25" spans="1:27" x14ac:dyDescent="0.15">
      <c r="U25" s="33"/>
      <c r="V25" s="34"/>
      <c r="W25" s="11"/>
    </row>
    <row r="26" spans="1:27" x14ac:dyDescent="0.15">
      <c r="T26" s="34"/>
      <c r="U26" s="33"/>
      <c r="W26" s="11"/>
    </row>
    <row r="27" spans="1:27" x14ac:dyDescent="0.15">
      <c r="U27" s="33"/>
      <c r="V27" s="34"/>
      <c r="W27" s="11"/>
    </row>
    <row r="28" spans="1:27" x14ac:dyDescent="0.15">
      <c r="U28" s="33"/>
      <c r="V28" s="34"/>
      <c r="W28" s="11"/>
    </row>
  </sheetData>
  <sortState xmlns:xlrd2="http://schemas.microsoft.com/office/spreadsheetml/2017/richdata2" ref="A4:AA22">
    <sortCondition descending="1" ref="X4:X22"/>
  </sortState>
  <mergeCells count="3">
    <mergeCell ref="B2:L2"/>
    <mergeCell ref="M2:W2"/>
    <mergeCell ref="X2:AA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5A2D9-1E34-C34C-BE97-DBFB299A6047}">
  <sheetPr>
    <outlinePr summaryBelow="0" summaryRight="0"/>
  </sheetPr>
  <dimension ref="A1:AO26"/>
  <sheetViews>
    <sheetView zoomScale="192" zoomScaleNormal="107" workbookViewId="0">
      <pane xSplit="1" ySplit="3" topLeftCell="O4" activePane="bottomRight" state="frozen"/>
      <selection pane="topRight" activeCell="C1" sqref="C1"/>
      <selection pane="bottomLeft" activeCell="A4" sqref="A4"/>
      <selection pane="bottomRight" activeCell="X4" sqref="X4"/>
    </sheetView>
  </sheetViews>
  <sheetFormatPr baseColWidth="10" defaultColWidth="12.6640625" defaultRowHeight="14" x14ac:dyDescent="0.15"/>
  <cols>
    <col min="1" max="1" width="19.5" style="11" bestFit="1" customWidth="1"/>
    <col min="2" max="2" width="7.6640625" style="14" bestFit="1" customWidth="1"/>
    <col min="3" max="3" width="6.6640625" style="11" bestFit="1" customWidth="1"/>
    <col min="4" max="4" width="12.6640625" style="11" bestFit="1" customWidth="1"/>
    <col min="5" max="5" width="6.6640625" style="14" bestFit="1" customWidth="1"/>
    <col min="6" max="6" width="5.6640625" style="14" bestFit="1" customWidth="1"/>
    <col min="7" max="7" width="6.83203125" style="14" bestFit="1" customWidth="1"/>
    <col min="8" max="9" width="8.83203125" style="14" customWidth="1"/>
    <col min="10" max="10" width="9.1640625" style="14" bestFit="1" customWidth="1"/>
    <col min="11" max="12" width="6.33203125" style="14" bestFit="1" customWidth="1"/>
    <col min="13" max="13" width="7.6640625" style="11" bestFit="1" customWidth="1"/>
    <col min="14" max="14" width="6.6640625" style="11" bestFit="1" customWidth="1"/>
    <col min="15" max="15" width="12.6640625" style="11" bestFit="1" customWidth="1"/>
    <col min="16" max="16" width="6.6640625" style="11" bestFit="1" customWidth="1"/>
    <col min="17" max="17" width="8.83203125" style="11" bestFit="1" customWidth="1"/>
    <col min="18" max="18" width="6.83203125" style="11" bestFit="1" customWidth="1"/>
    <col min="19" max="20" width="8.83203125" style="11" customWidth="1"/>
    <col min="21" max="21" width="9.1640625" style="11" bestFit="1" customWidth="1"/>
    <col min="22" max="22" width="6.33203125" style="11" bestFit="1" customWidth="1"/>
    <col min="23" max="23" width="6.33203125" style="14" bestFit="1" customWidth="1"/>
    <col min="24" max="24" width="6" style="11" bestFit="1" customWidth="1"/>
    <col min="25" max="25" width="6.83203125" style="11" bestFit="1" customWidth="1"/>
    <col min="26" max="26" width="9.6640625" style="11" bestFit="1" customWidth="1"/>
    <col min="27" max="27" width="2.1640625" style="11" bestFit="1" customWidth="1"/>
    <col min="28" max="28" width="6.83203125" style="11" customWidth="1"/>
    <col min="29" max="29" width="2.1640625" style="11" bestFit="1" customWidth="1"/>
    <col min="30" max="31" width="3.1640625" style="11" bestFit="1" customWidth="1"/>
    <col min="32" max="16384" width="12.6640625" style="11"/>
  </cols>
  <sheetData>
    <row r="1" spans="1:41" ht="15" hidden="1" thickBot="1" x14ac:dyDescent="0.2">
      <c r="A1" s="8"/>
      <c r="B1" s="10"/>
      <c r="C1" s="9"/>
      <c r="D1" s="9"/>
      <c r="E1" s="10">
        <v>10</v>
      </c>
      <c r="F1" s="10">
        <v>1</v>
      </c>
      <c r="G1" s="10">
        <v>5</v>
      </c>
      <c r="H1" s="10">
        <v>1</v>
      </c>
      <c r="I1" s="10">
        <v>1</v>
      </c>
      <c r="J1" s="10">
        <v>-10</v>
      </c>
      <c r="K1" s="10">
        <v>-20</v>
      </c>
      <c r="L1" s="10"/>
      <c r="M1" s="9"/>
      <c r="N1" s="9"/>
      <c r="O1" s="9"/>
      <c r="P1" s="9">
        <v>10</v>
      </c>
      <c r="Q1" s="9">
        <v>1</v>
      </c>
      <c r="R1" s="9">
        <v>5</v>
      </c>
      <c r="S1" s="9">
        <v>1</v>
      </c>
      <c r="T1" s="9">
        <v>1</v>
      </c>
      <c r="U1" s="9">
        <v>-10</v>
      </c>
      <c r="V1" s="9">
        <v>-20</v>
      </c>
      <c r="W1" s="10"/>
      <c r="X1" s="9"/>
      <c r="Y1" s="9"/>
      <c r="Z1" s="9"/>
    </row>
    <row r="2" spans="1:41" ht="15" thickBot="1" x14ac:dyDescent="0.2">
      <c r="A2" s="8"/>
      <c r="B2" s="137" t="s">
        <v>40</v>
      </c>
      <c r="C2" s="138"/>
      <c r="D2" s="138"/>
      <c r="E2" s="139"/>
      <c r="F2" s="139"/>
      <c r="G2" s="139"/>
      <c r="H2" s="139"/>
      <c r="I2" s="139"/>
      <c r="J2" s="139"/>
      <c r="K2" s="139"/>
      <c r="L2" s="140"/>
      <c r="M2" s="137" t="s">
        <v>41</v>
      </c>
      <c r="N2" s="138"/>
      <c r="O2" s="138"/>
      <c r="P2" s="139"/>
      <c r="Q2" s="139"/>
      <c r="R2" s="139"/>
      <c r="S2" s="139"/>
      <c r="T2" s="139"/>
      <c r="U2" s="139"/>
      <c r="V2" s="139"/>
      <c r="W2" s="140"/>
      <c r="X2" s="137" t="s">
        <v>30</v>
      </c>
      <c r="Y2" s="139"/>
      <c r="Z2" s="140"/>
    </row>
    <row r="3" spans="1:41" ht="39" x14ac:dyDescent="0.15">
      <c r="A3" s="24" t="s">
        <v>1</v>
      </c>
      <c r="B3" s="6" t="s">
        <v>31</v>
      </c>
      <c r="C3" s="5" t="s">
        <v>39</v>
      </c>
      <c r="D3" s="5" t="s">
        <v>45</v>
      </c>
      <c r="E3" s="5" t="s">
        <v>32</v>
      </c>
      <c r="F3" s="5" t="s">
        <v>33</v>
      </c>
      <c r="G3" s="5" t="s">
        <v>34</v>
      </c>
      <c r="H3" s="35" t="s">
        <v>80</v>
      </c>
      <c r="I3" s="35" t="s">
        <v>81</v>
      </c>
      <c r="J3" s="5" t="s">
        <v>35</v>
      </c>
      <c r="K3" s="5" t="s">
        <v>36</v>
      </c>
      <c r="L3" s="54" t="s">
        <v>77</v>
      </c>
      <c r="M3" s="6" t="s">
        <v>31</v>
      </c>
      <c r="N3" s="5" t="s">
        <v>39</v>
      </c>
      <c r="O3" s="5" t="s">
        <v>45</v>
      </c>
      <c r="P3" s="5" t="s">
        <v>32</v>
      </c>
      <c r="Q3" s="5" t="s">
        <v>33</v>
      </c>
      <c r="R3" s="5" t="s">
        <v>34</v>
      </c>
      <c r="S3" s="35" t="s">
        <v>80</v>
      </c>
      <c r="T3" s="35" t="s">
        <v>81</v>
      </c>
      <c r="U3" s="5" t="s">
        <v>35</v>
      </c>
      <c r="V3" s="5" t="s">
        <v>36</v>
      </c>
      <c r="W3" s="54" t="s">
        <v>77</v>
      </c>
      <c r="X3" s="6" t="s">
        <v>85</v>
      </c>
      <c r="Y3" s="5" t="s">
        <v>34</v>
      </c>
      <c r="Z3" s="7" t="s">
        <v>54</v>
      </c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s="13" customFormat="1" ht="13" x14ac:dyDescent="0.15">
      <c r="A4" s="25" t="s">
        <v>24</v>
      </c>
      <c r="B4" s="18" t="s">
        <v>44</v>
      </c>
      <c r="C4" s="15">
        <v>2</v>
      </c>
      <c r="D4" s="15" t="s">
        <v>51</v>
      </c>
      <c r="E4" s="15">
        <v>0</v>
      </c>
      <c r="F4" s="15">
        <v>38</v>
      </c>
      <c r="G4" s="15">
        <v>1</v>
      </c>
      <c r="H4" s="15">
        <v>0</v>
      </c>
      <c r="I4" s="15">
        <v>0</v>
      </c>
      <c r="J4" s="15">
        <v>1</v>
      </c>
      <c r="K4" s="15">
        <v>0</v>
      </c>
      <c r="L4" s="19">
        <f t="shared" ref="L4:L20" si="0">+E4*$E$1+F4*$F$1+G4*$G$1+J4*$J$1+K4*$K$1+H4*$H$1+I4*$I$1</f>
        <v>33</v>
      </c>
      <c r="M4" s="18" t="s">
        <v>43</v>
      </c>
      <c r="N4" s="15">
        <v>2</v>
      </c>
      <c r="O4" s="15" t="s">
        <v>67</v>
      </c>
      <c r="P4" s="15">
        <v>0</v>
      </c>
      <c r="Q4" s="15">
        <v>38</v>
      </c>
      <c r="R4" s="15">
        <v>2</v>
      </c>
      <c r="S4" s="15">
        <v>6</v>
      </c>
      <c r="T4" s="15">
        <v>5</v>
      </c>
      <c r="U4" s="15">
        <v>0</v>
      </c>
      <c r="V4" s="15">
        <v>0</v>
      </c>
      <c r="W4" s="19">
        <f t="shared" ref="W4:W19" si="1">+P4*$E$1+Q4*$F$1+R4*$G$1+U4*$J$1+V4*$K$1+S4*$H$1+T4*$I$1</f>
        <v>59</v>
      </c>
      <c r="X4" s="18">
        <f t="shared" ref="X4:X19" si="2">+L4+W4</f>
        <v>92</v>
      </c>
      <c r="Y4" s="17">
        <v>3</v>
      </c>
      <c r="Z4" s="29">
        <v>15</v>
      </c>
    </row>
    <row r="5" spans="1:41" s="13" customFormat="1" ht="13" x14ac:dyDescent="0.15">
      <c r="A5" s="25" t="s">
        <v>8</v>
      </c>
      <c r="B5" s="18" t="s">
        <v>44</v>
      </c>
      <c r="C5" s="15">
        <v>2</v>
      </c>
      <c r="D5" s="16" t="s">
        <v>82</v>
      </c>
      <c r="E5" s="15">
        <v>0</v>
      </c>
      <c r="F5" s="15">
        <v>38</v>
      </c>
      <c r="G5" s="15">
        <v>1</v>
      </c>
      <c r="H5" s="15">
        <v>0</v>
      </c>
      <c r="I5" s="15">
        <v>0</v>
      </c>
      <c r="J5" s="15">
        <v>1</v>
      </c>
      <c r="K5" s="15">
        <v>0</v>
      </c>
      <c r="L5" s="19">
        <f t="shared" si="0"/>
        <v>33</v>
      </c>
      <c r="M5" s="18" t="s">
        <v>43</v>
      </c>
      <c r="N5" s="15">
        <v>2</v>
      </c>
      <c r="O5" s="16" t="s">
        <v>83</v>
      </c>
      <c r="P5" s="15">
        <v>0</v>
      </c>
      <c r="Q5" s="15">
        <v>38</v>
      </c>
      <c r="R5" s="15">
        <v>2</v>
      </c>
      <c r="S5" s="15">
        <v>6</v>
      </c>
      <c r="T5" s="15">
        <v>5</v>
      </c>
      <c r="U5" s="15">
        <v>0</v>
      </c>
      <c r="V5" s="15">
        <v>0</v>
      </c>
      <c r="W5" s="19">
        <f t="shared" si="1"/>
        <v>59</v>
      </c>
      <c r="X5" s="18">
        <f t="shared" si="2"/>
        <v>92</v>
      </c>
      <c r="Y5" s="17">
        <v>0</v>
      </c>
      <c r="Z5" s="29">
        <v>15</v>
      </c>
    </row>
    <row r="6" spans="1:41" s="13" customFormat="1" ht="13" x14ac:dyDescent="0.15">
      <c r="A6" s="25" t="s">
        <v>28</v>
      </c>
      <c r="B6" s="18" t="s">
        <v>44</v>
      </c>
      <c r="C6" s="15">
        <v>2</v>
      </c>
      <c r="D6" s="16" t="s">
        <v>47</v>
      </c>
      <c r="E6" s="15">
        <v>0</v>
      </c>
      <c r="F6" s="15">
        <v>38</v>
      </c>
      <c r="G6" s="15">
        <v>1</v>
      </c>
      <c r="H6" s="15">
        <v>0</v>
      </c>
      <c r="I6" s="15">
        <v>0</v>
      </c>
      <c r="J6" s="15">
        <v>1</v>
      </c>
      <c r="K6" s="15">
        <v>0</v>
      </c>
      <c r="L6" s="19">
        <f t="shared" si="0"/>
        <v>33</v>
      </c>
      <c r="M6" s="18" t="s">
        <v>43</v>
      </c>
      <c r="N6" s="15">
        <v>2</v>
      </c>
      <c r="O6" s="16" t="s">
        <v>84</v>
      </c>
      <c r="P6" s="15">
        <v>0</v>
      </c>
      <c r="Q6" s="15">
        <v>38</v>
      </c>
      <c r="R6" s="15">
        <v>2</v>
      </c>
      <c r="S6" s="15">
        <v>6</v>
      </c>
      <c r="T6" s="15">
        <v>5</v>
      </c>
      <c r="U6" s="15">
        <v>0</v>
      </c>
      <c r="V6" s="15">
        <v>0</v>
      </c>
      <c r="W6" s="19">
        <f t="shared" si="1"/>
        <v>59</v>
      </c>
      <c r="X6" s="18">
        <f t="shared" si="2"/>
        <v>92</v>
      </c>
      <c r="Y6" s="17">
        <v>2</v>
      </c>
      <c r="Z6" s="29">
        <v>15</v>
      </c>
    </row>
    <row r="7" spans="1:41" s="13" customFormat="1" ht="13" x14ac:dyDescent="0.15">
      <c r="A7" s="26" t="s">
        <v>27</v>
      </c>
      <c r="B7" s="18" t="s">
        <v>44</v>
      </c>
      <c r="C7" s="15">
        <v>3</v>
      </c>
      <c r="D7" s="16" t="s">
        <v>87</v>
      </c>
      <c r="E7" s="15">
        <v>0</v>
      </c>
      <c r="F7" s="15">
        <v>44</v>
      </c>
      <c r="G7" s="15">
        <v>2</v>
      </c>
      <c r="H7" s="15">
        <v>0</v>
      </c>
      <c r="I7" s="15">
        <v>0</v>
      </c>
      <c r="J7" s="15">
        <v>1</v>
      </c>
      <c r="K7" s="15">
        <v>0</v>
      </c>
      <c r="L7" s="19">
        <f t="shared" si="0"/>
        <v>44</v>
      </c>
      <c r="M7" s="18" t="s">
        <v>43</v>
      </c>
      <c r="N7" s="15">
        <v>3</v>
      </c>
      <c r="O7" s="16" t="s">
        <v>48</v>
      </c>
      <c r="P7" s="15">
        <v>0</v>
      </c>
      <c r="Q7" s="15">
        <v>36</v>
      </c>
      <c r="R7" s="15">
        <v>1</v>
      </c>
      <c r="S7" s="15">
        <v>8</v>
      </c>
      <c r="T7" s="15">
        <v>0</v>
      </c>
      <c r="U7" s="15">
        <v>1</v>
      </c>
      <c r="V7" s="15">
        <v>0</v>
      </c>
      <c r="W7" s="19">
        <f t="shared" si="1"/>
        <v>39</v>
      </c>
      <c r="X7" s="18">
        <f t="shared" si="2"/>
        <v>83</v>
      </c>
      <c r="Y7" s="17">
        <v>3</v>
      </c>
      <c r="Z7" s="29">
        <v>12</v>
      </c>
    </row>
    <row r="8" spans="1:41" s="13" customFormat="1" ht="13" x14ac:dyDescent="0.15">
      <c r="A8" s="25" t="s">
        <v>5</v>
      </c>
      <c r="B8" s="18" t="s">
        <v>44</v>
      </c>
      <c r="C8" s="15">
        <v>3</v>
      </c>
      <c r="D8" s="15" t="s">
        <v>51</v>
      </c>
      <c r="E8" s="15">
        <v>0</v>
      </c>
      <c r="F8" s="15">
        <v>44</v>
      </c>
      <c r="G8" s="15">
        <v>2</v>
      </c>
      <c r="H8" s="15">
        <v>0</v>
      </c>
      <c r="I8" s="15">
        <v>0</v>
      </c>
      <c r="J8" s="15">
        <v>1</v>
      </c>
      <c r="K8" s="15">
        <v>0</v>
      </c>
      <c r="L8" s="19">
        <f t="shared" si="0"/>
        <v>44</v>
      </c>
      <c r="M8" s="18" t="s">
        <v>43</v>
      </c>
      <c r="N8" s="15">
        <v>3</v>
      </c>
      <c r="O8" s="16" t="s">
        <v>83</v>
      </c>
      <c r="P8" s="15">
        <v>0</v>
      </c>
      <c r="Q8" s="15">
        <v>36</v>
      </c>
      <c r="R8" s="15">
        <v>1</v>
      </c>
      <c r="S8" s="15">
        <v>8</v>
      </c>
      <c r="T8" s="15">
        <v>0</v>
      </c>
      <c r="U8" s="15">
        <v>1</v>
      </c>
      <c r="V8" s="15">
        <v>0</v>
      </c>
      <c r="W8" s="19">
        <f t="shared" si="1"/>
        <v>39</v>
      </c>
      <c r="X8" s="18">
        <f t="shared" si="2"/>
        <v>83</v>
      </c>
      <c r="Y8" s="17">
        <v>1</v>
      </c>
      <c r="Z8" s="29">
        <v>12</v>
      </c>
    </row>
    <row r="9" spans="1:41" s="13" customFormat="1" ht="13" x14ac:dyDescent="0.15">
      <c r="A9" s="25" t="s">
        <v>22</v>
      </c>
      <c r="B9" s="18" t="s">
        <v>44</v>
      </c>
      <c r="C9" s="15">
        <v>3</v>
      </c>
      <c r="D9" s="15" t="s">
        <v>51</v>
      </c>
      <c r="E9" s="15">
        <v>0</v>
      </c>
      <c r="F9" s="15">
        <v>44</v>
      </c>
      <c r="G9" s="15">
        <v>2</v>
      </c>
      <c r="H9" s="15">
        <v>0</v>
      </c>
      <c r="I9" s="15">
        <v>0</v>
      </c>
      <c r="J9" s="15">
        <v>1</v>
      </c>
      <c r="K9" s="15">
        <v>0</v>
      </c>
      <c r="L9" s="19">
        <f t="shared" si="0"/>
        <v>44</v>
      </c>
      <c r="M9" s="18" t="s">
        <v>43</v>
      </c>
      <c r="N9" s="15">
        <v>3</v>
      </c>
      <c r="O9" s="16" t="s">
        <v>51</v>
      </c>
      <c r="P9" s="15">
        <v>0</v>
      </c>
      <c r="Q9" s="15">
        <v>36</v>
      </c>
      <c r="R9" s="15">
        <v>1</v>
      </c>
      <c r="S9" s="15">
        <v>8</v>
      </c>
      <c r="T9" s="15">
        <v>0</v>
      </c>
      <c r="U9" s="15">
        <v>1</v>
      </c>
      <c r="V9" s="15">
        <v>0</v>
      </c>
      <c r="W9" s="19">
        <f t="shared" si="1"/>
        <v>39</v>
      </c>
      <c r="X9" s="18">
        <f t="shared" si="2"/>
        <v>83</v>
      </c>
      <c r="Y9" s="17">
        <v>0</v>
      </c>
      <c r="Z9" s="29">
        <v>12</v>
      </c>
    </row>
    <row r="10" spans="1:41" s="39" customFormat="1" ht="13" x14ac:dyDescent="0.15">
      <c r="A10" s="25" t="s">
        <v>11</v>
      </c>
      <c r="B10" s="18" t="s">
        <v>44</v>
      </c>
      <c r="C10" s="15">
        <v>1</v>
      </c>
      <c r="D10" s="16" t="s">
        <v>87</v>
      </c>
      <c r="E10" s="15">
        <v>1</v>
      </c>
      <c r="F10" s="15">
        <v>33</v>
      </c>
      <c r="G10" s="15">
        <v>2</v>
      </c>
      <c r="H10" s="15">
        <v>0</v>
      </c>
      <c r="I10" s="15">
        <v>0</v>
      </c>
      <c r="J10" s="15">
        <v>0</v>
      </c>
      <c r="K10" s="15">
        <v>0</v>
      </c>
      <c r="L10" s="19">
        <f t="shared" si="0"/>
        <v>53</v>
      </c>
      <c r="M10" s="18" t="s">
        <v>43</v>
      </c>
      <c r="N10" s="15">
        <v>1</v>
      </c>
      <c r="O10" s="16" t="s">
        <v>90</v>
      </c>
      <c r="P10" s="15">
        <v>0</v>
      </c>
      <c r="Q10" s="15">
        <v>2</v>
      </c>
      <c r="R10" s="15">
        <v>0</v>
      </c>
      <c r="S10" s="15">
        <v>6</v>
      </c>
      <c r="T10" s="15">
        <v>5</v>
      </c>
      <c r="U10" s="15">
        <v>1</v>
      </c>
      <c r="V10" s="15">
        <v>0</v>
      </c>
      <c r="W10" s="19">
        <f t="shared" si="1"/>
        <v>3</v>
      </c>
      <c r="X10" s="18">
        <f t="shared" si="2"/>
        <v>56</v>
      </c>
      <c r="Y10" s="17">
        <v>1</v>
      </c>
      <c r="Z10" s="29">
        <v>9</v>
      </c>
      <c r="AB10" s="13"/>
    </row>
    <row r="11" spans="1:41" s="39" customFormat="1" ht="13" x14ac:dyDescent="0.15">
      <c r="A11" s="25" t="s">
        <v>42</v>
      </c>
      <c r="B11" s="18" t="s">
        <v>44</v>
      </c>
      <c r="C11" s="15">
        <v>1</v>
      </c>
      <c r="D11" s="16" t="s">
        <v>51</v>
      </c>
      <c r="E11" s="15">
        <v>1</v>
      </c>
      <c r="F11" s="15">
        <v>33</v>
      </c>
      <c r="G11" s="15">
        <v>2</v>
      </c>
      <c r="H11" s="15">
        <v>0</v>
      </c>
      <c r="I11" s="15">
        <v>0</v>
      </c>
      <c r="J11" s="15">
        <v>0</v>
      </c>
      <c r="K11" s="15">
        <v>0</v>
      </c>
      <c r="L11" s="19">
        <f t="shared" si="0"/>
        <v>53</v>
      </c>
      <c r="M11" s="18" t="s">
        <v>43</v>
      </c>
      <c r="N11" s="15">
        <v>1</v>
      </c>
      <c r="O11" s="16" t="s">
        <v>67</v>
      </c>
      <c r="P11" s="15">
        <v>0</v>
      </c>
      <c r="Q11" s="15">
        <v>2</v>
      </c>
      <c r="R11" s="15">
        <v>0</v>
      </c>
      <c r="S11" s="15">
        <v>6</v>
      </c>
      <c r="T11" s="15">
        <v>5</v>
      </c>
      <c r="U11" s="15">
        <v>1</v>
      </c>
      <c r="V11" s="15">
        <v>0</v>
      </c>
      <c r="W11" s="19">
        <f t="shared" si="1"/>
        <v>3</v>
      </c>
      <c r="X11" s="18">
        <f t="shared" si="2"/>
        <v>56</v>
      </c>
      <c r="Y11" s="17">
        <v>1</v>
      </c>
      <c r="Z11" s="29">
        <v>9</v>
      </c>
      <c r="AB11" s="13"/>
    </row>
    <row r="12" spans="1:41" s="39" customFormat="1" ht="13" x14ac:dyDescent="0.15">
      <c r="A12" s="25" t="s">
        <v>12</v>
      </c>
      <c r="B12" s="18" t="s">
        <v>43</v>
      </c>
      <c r="C12" s="15">
        <v>3</v>
      </c>
      <c r="D12" s="16" t="s">
        <v>51</v>
      </c>
      <c r="E12" s="15">
        <v>0</v>
      </c>
      <c r="F12" s="15">
        <v>24</v>
      </c>
      <c r="G12" s="15">
        <v>1</v>
      </c>
      <c r="H12" s="15">
        <v>8</v>
      </c>
      <c r="I12" s="15">
        <v>0</v>
      </c>
      <c r="J12" s="15">
        <v>2</v>
      </c>
      <c r="K12" s="15">
        <v>0</v>
      </c>
      <c r="L12" s="19">
        <f t="shared" si="0"/>
        <v>17</v>
      </c>
      <c r="M12" s="18" t="s">
        <v>44</v>
      </c>
      <c r="N12" s="15">
        <v>3</v>
      </c>
      <c r="O12" s="16" t="s">
        <v>88</v>
      </c>
      <c r="P12" s="15">
        <v>0</v>
      </c>
      <c r="Q12" s="15">
        <v>34</v>
      </c>
      <c r="R12" s="15">
        <v>1</v>
      </c>
      <c r="S12" s="15">
        <v>0</v>
      </c>
      <c r="T12" s="15">
        <v>0</v>
      </c>
      <c r="U12" s="15">
        <v>1</v>
      </c>
      <c r="V12" s="15">
        <v>0</v>
      </c>
      <c r="W12" s="19">
        <f t="shared" si="1"/>
        <v>29</v>
      </c>
      <c r="X12" s="18">
        <f t="shared" si="2"/>
        <v>46</v>
      </c>
      <c r="Y12" s="17">
        <v>2</v>
      </c>
      <c r="Z12" s="29">
        <v>7</v>
      </c>
      <c r="AB12" s="13"/>
    </row>
    <row r="13" spans="1:41" s="39" customFormat="1" ht="13" x14ac:dyDescent="0.15">
      <c r="A13" s="25" t="s">
        <v>20</v>
      </c>
      <c r="B13" s="18" t="s">
        <v>43</v>
      </c>
      <c r="C13" s="15">
        <v>3</v>
      </c>
      <c r="D13" s="16" t="s">
        <v>48</v>
      </c>
      <c r="E13" s="15">
        <v>0</v>
      </c>
      <c r="F13" s="15">
        <v>24</v>
      </c>
      <c r="G13" s="15">
        <v>1</v>
      </c>
      <c r="H13" s="15">
        <v>8</v>
      </c>
      <c r="I13" s="15">
        <v>0</v>
      </c>
      <c r="J13" s="15">
        <v>2</v>
      </c>
      <c r="K13" s="15">
        <v>0</v>
      </c>
      <c r="L13" s="19">
        <f t="shared" si="0"/>
        <v>17</v>
      </c>
      <c r="M13" s="18" t="s">
        <v>44</v>
      </c>
      <c r="N13" s="15">
        <v>3</v>
      </c>
      <c r="O13" s="16" t="s">
        <v>51</v>
      </c>
      <c r="P13" s="15">
        <v>0</v>
      </c>
      <c r="Q13" s="15">
        <v>34</v>
      </c>
      <c r="R13" s="15">
        <v>1</v>
      </c>
      <c r="S13" s="15">
        <v>0</v>
      </c>
      <c r="T13" s="15">
        <v>0</v>
      </c>
      <c r="U13" s="15">
        <v>1</v>
      </c>
      <c r="V13" s="15">
        <v>0</v>
      </c>
      <c r="W13" s="19">
        <f t="shared" si="1"/>
        <v>29</v>
      </c>
      <c r="X13" s="18">
        <f t="shared" si="2"/>
        <v>46</v>
      </c>
      <c r="Y13" s="17">
        <v>1</v>
      </c>
      <c r="Z13" s="29">
        <v>7</v>
      </c>
      <c r="AB13" s="13"/>
    </row>
    <row r="14" spans="1:41" s="39" customFormat="1" ht="13" x14ac:dyDescent="0.15">
      <c r="A14" s="25" t="s">
        <v>79</v>
      </c>
      <c r="B14" s="18" t="s">
        <v>43</v>
      </c>
      <c r="C14" s="15">
        <v>3</v>
      </c>
      <c r="D14" s="16" t="s">
        <v>83</v>
      </c>
      <c r="E14" s="15">
        <v>0</v>
      </c>
      <c r="F14" s="15">
        <v>24</v>
      </c>
      <c r="G14" s="15">
        <v>1</v>
      </c>
      <c r="H14" s="15">
        <v>8</v>
      </c>
      <c r="I14" s="15">
        <v>0</v>
      </c>
      <c r="J14" s="15">
        <v>2</v>
      </c>
      <c r="K14" s="15">
        <v>0</v>
      </c>
      <c r="L14" s="19">
        <f t="shared" si="0"/>
        <v>17</v>
      </c>
      <c r="M14" s="18" t="s">
        <v>44</v>
      </c>
      <c r="N14" s="15">
        <v>3</v>
      </c>
      <c r="O14" s="16" t="s">
        <v>89</v>
      </c>
      <c r="P14" s="15">
        <v>0</v>
      </c>
      <c r="Q14" s="15">
        <v>34</v>
      </c>
      <c r="R14" s="15">
        <v>1</v>
      </c>
      <c r="S14" s="15">
        <v>0</v>
      </c>
      <c r="T14" s="15">
        <v>0</v>
      </c>
      <c r="U14" s="15">
        <v>1</v>
      </c>
      <c r="V14" s="15">
        <v>0</v>
      </c>
      <c r="W14" s="19">
        <f t="shared" si="1"/>
        <v>29</v>
      </c>
      <c r="X14" s="18">
        <f t="shared" si="2"/>
        <v>46</v>
      </c>
      <c r="Y14" s="17"/>
      <c r="Z14" s="29"/>
      <c r="AB14" s="13"/>
    </row>
    <row r="15" spans="1:41" s="39" customFormat="1" ht="13" x14ac:dyDescent="0.15">
      <c r="A15" s="25" t="s">
        <v>7</v>
      </c>
      <c r="B15" s="18" t="s">
        <v>43</v>
      </c>
      <c r="C15" s="15">
        <v>1</v>
      </c>
      <c r="D15" s="16" t="s">
        <v>91</v>
      </c>
      <c r="E15" s="15">
        <v>0</v>
      </c>
      <c r="F15" s="15">
        <v>20</v>
      </c>
      <c r="G15" s="15">
        <v>0</v>
      </c>
      <c r="H15" s="15">
        <v>8</v>
      </c>
      <c r="I15" s="15">
        <v>0</v>
      </c>
      <c r="J15" s="15">
        <v>2</v>
      </c>
      <c r="K15" s="15">
        <v>0</v>
      </c>
      <c r="L15" s="19">
        <f t="shared" si="0"/>
        <v>8</v>
      </c>
      <c r="M15" s="18" t="s">
        <v>44</v>
      </c>
      <c r="N15" s="15">
        <v>1</v>
      </c>
      <c r="O15" s="16" t="s">
        <v>48</v>
      </c>
      <c r="P15" s="15">
        <v>0</v>
      </c>
      <c r="Q15" s="15">
        <v>16</v>
      </c>
      <c r="R15" s="15">
        <v>1</v>
      </c>
      <c r="S15" s="15">
        <v>0</v>
      </c>
      <c r="T15" s="15">
        <v>0</v>
      </c>
      <c r="U15" s="15">
        <v>0</v>
      </c>
      <c r="V15" s="15">
        <v>0</v>
      </c>
      <c r="W15" s="19">
        <f t="shared" si="1"/>
        <v>21</v>
      </c>
      <c r="X15" s="18">
        <f t="shared" si="2"/>
        <v>29</v>
      </c>
      <c r="Y15" s="17">
        <v>1</v>
      </c>
      <c r="Z15" s="29">
        <v>5</v>
      </c>
      <c r="AB15" s="13"/>
    </row>
    <row r="16" spans="1:41" s="13" customFormat="1" ht="13" x14ac:dyDescent="0.15">
      <c r="A16" s="25" t="s">
        <v>18</v>
      </c>
      <c r="B16" s="18" t="s">
        <v>43</v>
      </c>
      <c r="C16" s="15">
        <v>1</v>
      </c>
      <c r="D16" s="16" t="s">
        <v>83</v>
      </c>
      <c r="E16" s="15">
        <v>0</v>
      </c>
      <c r="F16" s="15">
        <v>20</v>
      </c>
      <c r="G16" s="15">
        <v>0</v>
      </c>
      <c r="H16" s="15">
        <v>8</v>
      </c>
      <c r="I16" s="15">
        <v>0</v>
      </c>
      <c r="J16" s="15">
        <v>2</v>
      </c>
      <c r="K16" s="15">
        <v>0</v>
      </c>
      <c r="L16" s="19">
        <f t="shared" si="0"/>
        <v>8</v>
      </c>
      <c r="M16" s="18" t="s">
        <v>44</v>
      </c>
      <c r="N16" s="15">
        <v>1</v>
      </c>
      <c r="O16" s="16" t="s">
        <v>51</v>
      </c>
      <c r="P16" s="15">
        <v>0</v>
      </c>
      <c r="Q16" s="15">
        <v>16</v>
      </c>
      <c r="R16" s="15">
        <v>1</v>
      </c>
      <c r="S16" s="15">
        <v>0</v>
      </c>
      <c r="T16" s="15">
        <v>0</v>
      </c>
      <c r="U16" s="15">
        <v>0</v>
      </c>
      <c r="V16" s="15">
        <v>0</v>
      </c>
      <c r="W16" s="19">
        <f t="shared" si="1"/>
        <v>21</v>
      </c>
      <c r="X16" s="18">
        <f t="shared" si="2"/>
        <v>29</v>
      </c>
      <c r="Y16" s="17">
        <f>G16+R16</f>
        <v>1</v>
      </c>
      <c r="Z16" s="29">
        <v>5</v>
      </c>
    </row>
    <row r="17" spans="1:26" s="13" customFormat="1" ht="13" x14ac:dyDescent="0.15">
      <c r="A17" s="25" t="s">
        <v>17</v>
      </c>
      <c r="B17" s="18" t="s">
        <v>43</v>
      </c>
      <c r="C17" s="15">
        <v>2</v>
      </c>
      <c r="D17" s="16" t="s">
        <v>51</v>
      </c>
      <c r="E17" s="15">
        <v>0</v>
      </c>
      <c r="F17" s="15">
        <v>17</v>
      </c>
      <c r="G17" s="15">
        <v>1</v>
      </c>
      <c r="H17" s="15">
        <v>2</v>
      </c>
      <c r="I17" s="15">
        <v>2</v>
      </c>
      <c r="J17" s="15">
        <v>1</v>
      </c>
      <c r="K17" s="15">
        <v>0</v>
      </c>
      <c r="L17" s="19">
        <f t="shared" si="0"/>
        <v>16</v>
      </c>
      <c r="M17" s="18" t="s">
        <v>44</v>
      </c>
      <c r="N17" s="15">
        <v>2</v>
      </c>
      <c r="O17" s="16" t="s">
        <v>51</v>
      </c>
      <c r="P17" s="15">
        <v>0</v>
      </c>
      <c r="Q17" s="15">
        <v>28</v>
      </c>
      <c r="R17" s="15">
        <v>0</v>
      </c>
      <c r="S17" s="15">
        <v>0</v>
      </c>
      <c r="T17" s="15">
        <v>0</v>
      </c>
      <c r="U17" s="15">
        <v>2</v>
      </c>
      <c r="V17" s="15">
        <v>0</v>
      </c>
      <c r="W17" s="19">
        <f t="shared" si="1"/>
        <v>8</v>
      </c>
      <c r="X17" s="18">
        <f t="shared" si="2"/>
        <v>24</v>
      </c>
      <c r="Y17" s="17">
        <v>1</v>
      </c>
      <c r="Z17" s="29">
        <v>3</v>
      </c>
    </row>
    <row r="18" spans="1:26" s="13" customFormat="1" ht="13" x14ac:dyDescent="0.15">
      <c r="A18" s="25" t="s">
        <v>21</v>
      </c>
      <c r="B18" s="18" t="s">
        <v>43</v>
      </c>
      <c r="C18" s="15">
        <v>2</v>
      </c>
      <c r="D18" s="16" t="s">
        <v>83</v>
      </c>
      <c r="E18" s="15">
        <v>0</v>
      </c>
      <c r="F18" s="15">
        <v>17</v>
      </c>
      <c r="G18" s="15">
        <v>1</v>
      </c>
      <c r="H18" s="15">
        <v>2</v>
      </c>
      <c r="I18" s="15">
        <v>2</v>
      </c>
      <c r="J18" s="15">
        <v>1</v>
      </c>
      <c r="K18" s="15">
        <v>0</v>
      </c>
      <c r="L18" s="19">
        <f t="shared" si="0"/>
        <v>16</v>
      </c>
      <c r="M18" s="18" t="s">
        <v>44</v>
      </c>
      <c r="N18" s="15">
        <v>2</v>
      </c>
      <c r="O18" s="15" t="s">
        <v>47</v>
      </c>
      <c r="P18" s="15">
        <v>0</v>
      </c>
      <c r="Q18" s="15">
        <v>28</v>
      </c>
      <c r="R18" s="15">
        <v>0</v>
      </c>
      <c r="S18" s="15">
        <v>0</v>
      </c>
      <c r="T18" s="15">
        <v>0</v>
      </c>
      <c r="U18" s="15">
        <v>2</v>
      </c>
      <c r="V18" s="15">
        <v>0</v>
      </c>
      <c r="W18" s="19">
        <f t="shared" si="1"/>
        <v>8</v>
      </c>
      <c r="X18" s="18">
        <f t="shared" si="2"/>
        <v>24</v>
      </c>
      <c r="Y18" s="17">
        <v>0</v>
      </c>
      <c r="Z18" s="29">
        <v>3</v>
      </c>
    </row>
    <row r="19" spans="1:26" s="13" customFormat="1" ht="13" x14ac:dyDescent="0.15">
      <c r="A19" s="25" t="s">
        <v>9</v>
      </c>
      <c r="B19" s="18" t="s">
        <v>43</v>
      </c>
      <c r="C19" s="15">
        <v>2</v>
      </c>
      <c r="D19" s="16" t="s">
        <v>86</v>
      </c>
      <c r="E19" s="15">
        <v>0</v>
      </c>
      <c r="F19" s="15">
        <v>17</v>
      </c>
      <c r="G19" s="15">
        <v>1</v>
      </c>
      <c r="H19" s="15">
        <v>2</v>
      </c>
      <c r="I19" s="15">
        <v>2</v>
      </c>
      <c r="J19" s="15">
        <v>1</v>
      </c>
      <c r="K19" s="15">
        <v>0</v>
      </c>
      <c r="L19" s="19">
        <f t="shared" si="0"/>
        <v>16</v>
      </c>
      <c r="M19" s="18" t="s">
        <v>44</v>
      </c>
      <c r="N19" s="15">
        <v>2</v>
      </c>
      <c r="O19" s="16" t="s">
        <v>51</v>
      </c>
      <c r="P19" s="15">
        <v>0</v>
      </c>
      <c r="Q19" s="15">
        <v>28</v>
      </c>
      <c r="R19" s="15">
        <v>0</v>
      </c>
      <c r="S19" s="15">
        <v>0</v>
      </c>
      <c r="T19" s="15">
        <v>0</v>
      </c>
      <c r="U19" s="15">
        <v>2</v>
      </c>
      <c r="V19" s="15">
        <v>0</v>
      </c>
      <c r="W19" s="19">
        <f t="shared" si="1"/>
        <v>8</v>
      </c>
      <c r="X19" s="18">
        <f t="shared" si="2"/>
        <v>24</v>
      </c>
      <c r="Y19" s="17">
        <v>0</v>
      </c>
      <c r="Z19" s="29">
        <v>3</v>
      </c>
    </row>
    <row r="20" spans="1:26" s="13" customFormat="1" ht="13" x14ac:dyDescent="0.15">
      <c r="A20" s="25"/>
      <c r="B20" s="18"/>
      <c r="C20" s="15"/>
      <c r="D20" s="16"/>
      <c r="E20" s="15"/>
      <c r="F20" s="15"/>
      <c r="G20" s="15"/>
      <c r="H20" s="15"/>
      <c r="I20" s="15"/>
      <c r="J20" s="15"/>
      <c r="K20" s="15"/>
      <c r="L20" s="19">
        <f t="shared" si="0"/>
        <v>0</v>
      </c>
      <c r="M20" s="18"/>
      <c r="N20" s="15"/>
      <c r="O20" s="16"/>
      <c r="P20" s="15"/>
      <c r="Q20" s="15"/>
      <c r="R20" s="15"/>
      <c r="S20" s="15"/>
      <c r="T20" s="15"/>
      <c r="U20" s="15"/>
      <c r="V20" s="15"/>
      <c r="W20" s="19"/>
      <c r="X20" s="18"/>
      <c r="Y20" s="17"/>
      <c r="Z20" s="29"/>
    </row>
    <row r="21" spans="1:26" x14ac:dyDescent="0.15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4"/>
      <c r="Y21" s="4"/>
      <c r="Z21" s="4"/>
    </row>
    <row r="22" spans="1:26" x14ac:dyDescent="0.15">
      <c r="W22" s="33"/>
      <c r="X22" s="34"/>
    </row>
    <row r="23" spans="1:26" x14ac:dyDescent="0.15">
      <c r="U23" s="33"/>
      <c r="V23" s="34"/>
      <c r="W23" s="11"/>
      <c r="X23" s="11">
        <v>16</v>
      </c>
    </row>
    <row r="24" spans="1:26" x14ac:dyDescent="0.15">
      <c r="T24" s="34"/>
      <c r="U24" s="33"/>
      <c r="W24" s="11"/>
    </row>
    <row r="25" spans="1:26" x14ac:dyDescent="0.15">
      <c r="U25" s="33"/>
      <c r="V25" s="34"/>
      <c r="W25" s="11"/>
    </row>
    <row r="26" spans="1:26" x14ac:dyDescent="0.15">
      <c r="U26" s="33"/>
      <c r="V26" s="34"/>
      <c r="W26" s="11"/>
    </row>
  </sheetData>
  <sortState xmlns:xlrd2="http://schemas.microsoft.com/office/spreadsheetml/2017/richdata2" ref="A4:Z20">
    <sortCondition descending="1" ref="X4:X20"/>
  </sortState>
  <mergeCells count="3">
    <mergeCell ref="B2:L2"/>
    <mergeCell ref="M2:W2"/>
    <mergeCell ref="X2:Z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FA924-B05F-B549-9A51-ED58DAFAEE4C}">
  <sheetPr>
    <outlinePr summaryBelow="0" summaryRight="0"/>
  </sheetPr>
  <dimension ref="A1:AM26"/>
  <sheetViews>
    <sheetView zoomScale="192" zoomScaleNormal="107" workbookViewId="0">
      <pane xSplit="1" ySplit="3" topLeftCell="B4" activePane="bottomRight" state="frozen"/>
      <selection pane="topRight" activeCell="C1" sqref="C1"/>
      <selection pane="bottomLeft" activeCell="A4" sqref="A4"/>
      <selection pane="bottomRight" activeCell="Z10" sqref="Z10"/>
    </sheetView>
  </sheetViews>
  <sheetFormatPr baseColWidth="10" defaultColWidth="12.6640625" defaultRowHeight="14" x14ac:dyDescent="0.15"/>
  <cols>
    <col min="1" max="1" width="16.33203125" style="71" bestFit="1" customWidth="1"/>
    <col min="2" max="2" width="7.6640625" style="72" bestFit="1" customWidth="1"/>
    <col min="3" max="3" width="5.6640625" style="71" bestFit="1" customWidth="1"/>
    <col min="4" max="4" width="12.6640625" style="71" bestFit="1" customWidth="1"/>
    <col min="5" max="5" width="6.6640625" style="72" bestFit="1" customWidth="1"/>
    <col min="6" max="6" width="6.83203125" style="72" bestFit="1" customWidth="1"/>
    <col min="7" max="7" width="5.5" style="72" bestFit="1" customWidth="1"/>
    <col min="8" max="8" width="6.1640625" style="72" bestFit="1" customWidth="1"/>
    <col min="9" max="9" width="8.83203125" style="72" bestFit="1" customWidth="1"/>
    <col min="10" max="10" width="5" style="72" bestFit="1" customWidth="1"/>
    <col min="11" max="11" width="6.1640625" style="72" bestFit="1" customWidth="1"/>
    <col min="12" max="12" width="7.6640625" style="71" bestFit="1" customWidth="1"/>
    <col min="13" max="13" width="6.6640625" style="71" bestFit="1" customWidth="1"/>
    <col min="14" max="14" width="12.6640625" style="71" bestFit="1" customWidth="1"/>
    <col min="15" max="15" width="6.6640625" style="71" bestFit="1" customWidth="1"/>
    <col min="16" max="16" width="6.83203125" style="71" bestFit="1" customWidth="1"/>
    <col min="17" max="17" width="5.33203125" style="71" bestFit="1" customWidth="1"/>
    <col min="18" max="18" width="6.33203125" style="71" bestFit="1" customWidth="1"/>
    <col min="19" max="19" width="8.83203125" style="71" bestFit="1" customWidth="1"/>
    <col min="20" max="20" width="6.33203125" style="71" bestFit="1" customWidth="1"/>
    <col min="21" max="21" width="6.1640625" style="72" bestFit="1" customWidth="1"/>
    <col min="22" max="24" width="8.83203125" style="71" customWidth="1"/>
    <col min="25" max="25" width="2.1640625" style="71" bestFit="1" customWidth="1"/>
    <col min="26" max="26" width="6.83203125" style="71" customWidth="1"/>
    <col min="27" max="27" width="2.1640625" style="71" bestFit="1" customWidth="1"/>
    <col min="28" max="29" width="3.1640625" style="71" bestFit="1" customWidth="1"/>
    <col min="30" max="16384" width="12.6640625" style="71"/>
  </cols>
  <sheetData>
    <row r="1" spans="1:39" ht="15" hidden="1" thickBot="1" x14ac:dyDescent="0.2">
      <c r="A1" s="94"/>
      <c r="B1" s="96"/>
      <c r="C1" s="95"/>
      <c r="D1" s="95"/>
      <c r="E1" s="96">
        <v>10</v>
      </c>
      <c r="F1" s="96">
        <v>5</v>
      </c>
      <c r="G1" s="96">
        <v>1</v>
      </c>
      <c r="H1" s="96">
        <v>-12</v>
      </c>
      <c r="I1" s="96">
        <v>-10</v>
      </c>
      <c r="J1" s="96">
        <v>-20</v>
      </c>
      <c r="K1" s="96"/>
      <c r="L1" s="95"/>
      <c r="M1" s="95"/>
      <c r="N1" s="95"/>
      <c r="O1" s="95">
        <v>10</v>
      </c>
      <c r="P1" s="95">
        <v>5</v>
      </c>
      <c r="Q1" s="95">
        <v>1</v>
      </c>
      <c r="R1" s="95">
        <v>1</v>
      </c>
      <c r="S1" s="95">
        <v>-10</v>
      </c>
      <c r="T1" s="95">
        <v>-20</v>
      </c>
      <c r="U1" s="96"/>
      <c r="V1" s="95"/>
      <c r="W1" s="95"/>
      <c r="X1" s="95"/>
    </row>
    <row r="2" spans="1:39" ht="15" thickBot="1" x14ac:dyDescent="0.2">
      <c r="A2" s="94"/>
      <c r="B2" s="142" t="s">
        <v>40</v>
      </c>
      <c r="C2" s="143"/>
      <c r="D2" s="143"/>
      <c r="E2" s="144"/>
      <c r="F2" s="144"/>
      <c r="G2" s="144"/>
      <c r="H2" s="144"/>
      <c r="I2" s="144"/>
      <c r="J2" s="144"/>
      <c r="K2" s="145"/>
      <c r="L2" s="142" t="s">
        <v>41</v>
      </c>
      <c r="M2" s="143"/>
      <c r="N2" s="143"/>
      <c r="O2" s="144"/>
      <c r="P2" s="144"/>
      <c r="Q2" s="144"/>
      <c r="R2" s="144"/>
      <c r="S2" s="144"/>
      <c r="T2" s="144"/>
      <c r="U2" s="145"/>
      <c r="V2" s="142" t="s">
        <v>30</v>
      </c>
      <c r="W2" s="144"/>
      <c r="X2" s="145"/>
    </row>
    <row r="3" spans="1:39" ht="42" x14ac:dyDescent="0.15">
      <c r="A3" s="93" t="s">
        <v>1</v>
      </c>
      <c r="B3" s="90" t="s">
        <v>31</v>
      </c>
      <c r="C3" s="89" t="s">
        <v>39</v>
      </c>
      <c r="D3" s="89" t="s">
        <v>45</v>
      </c>
      <c r="E3" s="89" t="s">
        <v>32</v>
      </c>
      <c r="F3" s="89" t="s">
        <v>34</v>
      </c>
      <c r="G3" s="92" t="s">
        <v>99</v>
      </c>
      <c r="H3" s="92" t="s">
        <v>100</v>
      </c>
      <c r="I3" s="89" t="s">
        <v>35</v>
      </c>
      <c r="J3" s="89" t="s">
        <v>36</v>
      </c>
      <c r="K3" s="91" t="s">
        <v>77</v>
      </c>
      <c r="L3" s="90" t="s">
        <v>31</v>
      </c>
      <c r="M3" s="89" t="s">
        <v>39</v>
      </c>
      <c r="N3" s="89" t="s">
        <v>45</v>
      </c>
      <c r="O3" s="89" t="s">
        <v>32</v>
      </c>
      <c r="P3" s="89" t="s">
        <v>34</v>
      </c>
      <c r="Q3" s="92" t="s">
        <v>99</v>
      </c>
      <c r="R3" s="92" t="s">
        <v>100</v>
      </c>
      <c r="S3" s="89" t="s">
        <v>35</v>
      </c>
      <c r="T3" s="89" t="s">
        <v>36</v>
      </c>
      <c r="U3" s="91" t="s">
        <v>77</v>
      </c>
      <c r="V3" s="98" t="s">
        <v>102</v>
      </c>
      <c r="W3" s="99" t="s">
        <v>34</v>
      </c>
      <c r="X3" s="100" t="s">
        <v>54</v>
      </c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</row>
    <row r="4" spans="1:39" s="78" customFormat="1" ht="13" x14ac:dyDescent="0.15">
      <c r="A4" s="85" t="s">
        <v>5</v>
      </c>
      <c r="B4" s="81" t="s">
        <v>44</v>
      </c>
      <c r="C4" s="83">
        <v>2</v>
      </c>
      <c r="D4" s="83" t="s">
        <v>51</v>
      </c>
      <c r="E4" s="83">
        <v>1</v>
      </c>
      <c r="F4" s="83">
        <v>2</v>
      </c>
      <c r="G4" s="83">
        <v>0</v>
      </c>
      <c r="H4" s="83">
        <v>0</v>
      </c>
      <c r="I4" s="83">
        <v>0</v>
      </c>
      <c r="J4" s="83">
        <v>0</v>
      </c>
      <c r="K4" s="82">
        <f t="shared" ref="K4:K20" si="0">+E4*$E$1+F4*$F$1+I4*$I$1+J4*$J$1+G4*$G$1+H4*$H$1</f>
        <v>20</v>
      </c>
      <c r="L4" s="81" t="s">
        <v>43</v>
      </c>
      <c r="M4" s="83">
        <v>2</v>
      </c>
      <c r="N4" s="84" t="s">
        <v>83</v>
      </c>
      <c r="O4" s="83">
        <v>1</v>
      </c>
      <c r="P4" s="83">
        <v>1</v>
      </c>
      <c r="Q4" s="83">
        <v>3</v>
      </c>
      <c r="R4" s="83">
        <v>0</v>
      </c>
      <c r="S4" s="83">
        <v>0</v>
      </c>
      <c r="T4" s="83">
        <v>0</v>
      </c>
      <c r="U4" s="82">
        <f t="shared" ref="U4:U19" si="1">+O4*$E$1+P4*$F$1+S4*$I$1+T4*$J$1+Q4*$G$1+R4*$H$1</f>
        <v>18</v>
      </c>
      <c r="V4" s="97">
        <f t="shared" ref="V4:V19" si="2">+K4+U4</f>
        <v>38</v>
      </c>
      <c r="W4" s="80">
        <v>3</v>
      </c>
      <c r="X4" s="79">
        <v>14</v>
      </c>
    </row>
    <row r="5" spans="1:39" s="78" customFormat="1" ht="13" x14ac:dyDescent="0.15">
      <c r="A5" s="85" t="s">
        <v>42</v>
      </c>
      <c r="B5" s="81" t="s">
        <v>43</v>
      </c>
      <c r="C5" s="83">
        <v>1</v>
      </c>
      <c r="D5" s="83" t="s">
        <v>98</v>
      </c>
      <c r="E5" s="83">
        <v>1</v>
      </c>
      <c r="F5" s="83">
        <v>1</v>
      </c>
      <c r="G5" s="83">
        <v>13</v>
      </c>
      <c r="H5" s="83">
        <v>0</v>
      </c>
      <c r="I5" s="83">
        <v>0</v>
      </c>
      <c r="J5" s="83">
        <v>0</v>
      </c>
      <c r="K5" s="82">
        <f t="shared" si="0"/>
        <v>28</v>
      </c>
      <c r="L5" s="81" t="s">
        <v>44</v>
      </c>
      <c r="M5" s="83">
        <v>1</v>
      </c>
      <c r="N5" s="83" t="s">
        <v>51</v>
      </c>
      <c r="O5" s="83">
        <v>1</v>
      </c>
      <c r="P5" s="83">
        <v>2</v>
      </c>
      <c r="Q5" s="83">
        <v>0</v>
      </c>
      <c r="R5" s="83">
        <v>0</v>
      </c>
      <c r="S5" s="83">
        <v>0</v>
      </c>
      <c r="T5" s="83">
        <v>0</v>
      </c>
      <c r="U5" s="82">
        <f t="shared" si="1"/>
        <v>20</v>
      </c>
      <c r="V5" s="97">
        <f t="shared" si="2"/>
        <v>48</v>
      </c>
      <c r="W5" s="80">
        <v>2</v>
      </c>
      <c r="X5" s="79">
        <v>16</v>
      </c>
    </row>
    <row r="6" spans="1:39" s="78" customFormat="1" ht="13" x14ac:dyDescent="0.15">
      <c r="A6" s="85" t="s">
        <v>24</v>
      </c>
      <c r="B6" s="81" t="s">
        <v>43</v>
      </c>
      <c r="C6" s="83">
        <v>1</v>
      </c>
      <c r="D6" s="84" t="s">
        <v>101</v>
      </c>
      <c r="E6" s="83">
        <v>1</v>
      </c>
      <c r="F6" s="83">
        <v>1</v>
      </c>
      <c r="G6" s="83">
        <v>13</v>
      </c>
      <c r="H6" s="83">
        <v>0</v>
      </c>
      <c r="I6" s="83">
        <v>0</v>
      </c>
      <c r="J6" s="83">
        <v>0</v>
      </c>
      <c r="K6" s="82">
        <f t="shared" si="0"/>
        <v>28</v>
      </c>
      <c r="L6" s="81" t="s">
        <v>44</v>
      </c>
      <c r="M6" s="83">
        <v>1</v>
      </c>
      <c r="N6" s="84" t="s">
        <v>83</v>
      </c>
      <c r="O6" s="83">
        <v>1</v>
      </c>
      <c r="P6" s="83">
        <v>2</v>
      </c>
      <c r="Q6" s="83">
        <v>0</v>
      </c>
      <c r="R6" s="83">
        <v>0</v>
      </c>
      <c r="S6" s="83">
        <v>0</v>
      </c>
      <c r="T6" s="83">
        <v>0</v>
      </c>
      <c r="U6" s="82">
        <f t="shared" si="1"/>
        <v>20</v>
      </c>
      <c r="V6" s="97">
        <f t="shared" si="2"/>
        <v>48</v>
      </c>
      <c r="W6" s="80">
        <v>1</v>
      </c>
      <c r="X6" s="79">
        <v>16</v>
      </c>
    </row>
    <row r="7" spans="1:39" s="78" customFormat="1" ht="13" x14ac:dyDescent="0.15">
      <c r="A7" s="85" t="s">
        <v>17</v>
      </c>
      <c r="B7" s="81" t="s">
        <v>44</v>
      </c>
      <c r="C7" s="83">
        <v>2</v>
      </c>
      <c r="D7" s="83" t="s">
        <v>51</v>
      </c>
      <c r="E7" s="83">
        <v>1</v>
      </c>
      <c r="F7" s="83">
        <v>2</v>
      </c>
      <c r="G7" s="83">
        <v>0</v>
      </c>
      <c r="H7" s="83">
        <v>0</v>
      </c>
      <c r="I7" s="83">
        <v>0</v>
      </c>
      <c r="J7" s="83">
        <v>0</v>
      </c>
      <c r="K7" s="82">
        <f t="shared" si="0"/>
        <v>20</v>
      </c>
      <c r="L7" s="81" t="s">
        <v>43</v>
      </c>
      <c r="M7" s="83">
        <v>2</v>
      </c>
      <c r="N7" s="84" t="s">
        <v>51</v>
      </c>
      <c r="O7" s="83">
        <v>1</v>
      </c>
      <c r="P7" s="83">
        <v>1</v>
      </c>
      <c r="Q7" s="83">
        <v>3</v>
      </c>
      <c r="R7" s="83">
        <v>0</v>
      </c>
      <c r="S7" s="83">
        <v>0</v>
      </c>
      <c r="T7" s="83">
        <v>0</v>
      </c>
      <c r="U7" s="82">
        <f t="shared" si="1"/>
        <v>18</v>
      </c>
      <c r="V7" s="97">
        <f t="shared" si="2"/>
        <v>38</v>
      </c>
      <c r="W7" s="80">
        <v>1</v>
      </c>
      <c r="X7" s="79">
        <v>14</v>
      </c>
    </row>
    <row r="8" spans="1:39" s="78" customFormat="1" ht="13" x14ac:dyDescent="0.15">
      <c r="A8" s="85" t="s">
        <v>93</v>
      </c>
      <c r="B8" s="81" t="s">
        <v>43</v>
      </c>
      <c r="C8" s="83">
        <v>4</v>
      </c>
      <c r="D8" s="84" t="s">
        <v>83</v>
      </c>
      <c r="E8" s="83">
        <v>1</v>
      </c>
      <c r="F8" s="83">
        <v>2</v>
      </c>
      <c r="G8" s="83">
        <v>13</v>
      </c>
      <c r="H8" s="83">
        <v>1</v>
      </c>
      <c r="I8" s="83">
        <v>0</v>
      </c>
      <c r="J8" s="83">
        <v>0</v>
      </c>
      <c r="K8" s="82">
        <f t="shared" si="0"/>
        <v>21</v>
      </c>
      <c r="L8" s="81" t="s">
        <v>44</v>
      </c>
      <c r="M8" s="83">
        <v>4</v>
      </c>
      <c r="N8" s="84" t="s">
        <v>106</v>
      </c>
      <c r="O8" s="83">
        <v>1</v>
      </c>
      <c r="P8" s="83">
        <v>1</v>
      </c>
      <c r="Q8" s="83">
        <v>0</v>
      </c>
      <c r="R8" s="83">
        <v>0</v>
      </c>
      <c r="S8" s="83">
        <v>0</v>
      </c>
      <c r="T8" s="83">
        <v>0</v>
      </c>
      <c r="U8" s="82">
        <f t="shared" si="1"/>
        <v>15</v>
      </c>
      <c r="V8" s="97">
        <f t="shared" si="2"/>
        <v>36</v>
      </c>
      <c r="W8" s="80">
        <v>3</v>
      </c>
      <c r="X8" s="79">
        <v>12</v>
      </c>
    </row>
    <row r="9" spans="1:39" s="78" customFormat="1" ht="13" x14ac:dyDescent="0.15">
      <c r="A9" s="85" t="s">
        <v>94</v>
      </c>
      <c r="B9" s="81" t="s">
        <v>43</v>
      </c>
      <c r="C9" s="83">
        <v>4</v>
      </c>
      <c r="D9" s="84" t="s">
        <v>103</v>
      </c>
      <c r="E9" s="83">
        <v>1</v>
      </c>
      <c r="F9" s="83">
        <v>2</v>
      </c>
      <c r="G9" s="83">
        <v>13</v>
      </c>
      <c r="H9" s="83">
        <v>1</v>
      </c>
      <c r="I9" s="83">
        <v>0</v>
      </c>
      <c r="J9" s="83">
        <v>0</v>
      </c>
      <c r="K9" s="82">
        <f t="shared" si="0"/>
        <v>21</v>
      </c>
      <c r="L9" s="81" t="s">
        <v>44</v>
      </c>
      <c r="M9" s="83">
        <v>4</v>
      </c>
      <c r="N9" s="84" t="s">
        <v>47</v>
      </c>
      <c r="O9" s="83">
        <v>1</v>
      </c>
      <c r="P9" s="83">
        <v>1</v>
      </c>
      <c r="Q9" s="83">
        <v>0</v>
      </c>
      <c r="R9" s="83">
        <v>0</v>
      </c>
      <c r="S9" s="83">
        <v>0</v>
      </c>
      <c r="T9" s="83">
        <v>0</v>
      </c>
      <c r="U9" s="82">
        <f t="shared" si="1"/>
        <v>15</v>
      </c>
      <c r="V9" s="97">
        <f t="shared" si="2"/>
        <v>36</v>
      </c>
      <c r="W9" s="80">
        <v>1</v>
      </c>
      <c r="X9" s="79">
        <v>12</v>
      </c>
    </row>
    <row r="10" spans="1:39" s="86" customFormat="1" ht="13" x14ac:dyDescent="0.15">
      <c r="A10" s="85" t="s">
        <v>10</v>
      </c>
      <c r="B10" s="81" t="s">
        <v>43</v>
      </c>
      <c r="C10" s="83">
        <v>3</v>
      </c>
      <c r="D10" s="84" t="s">
        <v>98</v>
      </c>
      <c r="E10" s="83">
        <v>0</v>
      </c>
      <c r="F10" s="83">
        <v>1</v>
      </c>
      <c r="G10" s="83">
        <v>10</v>
      </c>
      <c r="H10" s="83">
        <v>1</v>
      </c>
      <c r="I10" s="83">
        <v>1</v>
      </c>
      <c r="J10" s="83">
        <v>0</v>
      </c>
      <c r="K10" s="82">
        <f t="shared" si="0"/>
        <v>-7</v>
      </c>
      <c r="L10" s="81" t="s">
        <v>44</v>
      </c>
      <c r="M10" s="83">
        <v>3</v>
      </c>
      <c r="N10" s="84" t="s">
        <v>104</v>
      </c>
      <c r="O10" s="83">
        <v>1</v>
      </c>
      <c r="P10" s="83">
        <v>2</v>
      </c>
      <c r="Q10" s="83">
        <v>0</v>
      </c>
      <c r="R10" s="83">
        <v>0</v>
      </c>
      <c r="S10" s="83">
        <v>0</v>
      </c>
      <c r="T10" s="83">
        <v>0</v>
      </c>
      <c r="U10" s="82">
        <f t="shared" si="1"/>
        <v>20</v>
      </c>
      <c r="V10" s="97">
        <f t="shared" si="2"/>
        <v>13</v>
      </c>
      <c r="W10" s="80">
        <v>2</v>
      </c>
      <c r="X10" s="79">
        <v>10</v>
      </c>
      <c r="Z10" s="78"/>
    </row>
    <row r="11" spans="1:39" s="86" customFormat="1" ht="13" x14ac:dyDescent="0.15">
      <c r="A11" s="85" t="s">
        <v>22</v>
      </c>
      <c r="B11" s="81" t="s">
        <v>43</v>
      </c>
      <c r="C11" s="83">
        <v>3</v>
      </c>
      <c r="D11" s="84" t="s">
        <v>103</v>
      </c>
      <c r="E11" s="83">
        <v>0</v>
      </c>
      <c r="F11" s="83">
        <v>1</v>
      </c>
      <c r="G11" s="83">
        <v>10</v>
      </c>
      <c r="H11" s="83">
        <v>1</v>
      </c>
      <c r="I11" s="83">
        <v>1</v>
      </c>
      <c r="J11" s="83">
        <v>0</v>
      </c>
      <c r="K11" s="82">
        <f t="shared" si="0"/>
        <v>-7</v>
      </c>
      <c r="L11" s="81" t="s">
        <v>44</v>
      </c>
      <c r="M11" s="83">
        <v>3</v>
      </c>
      <c r="N11" s="84" t="s">
        <v>47</v>
      </c>
      <c r="O11" s="83">
        <v>1</v>
      </c>
      <c r="P11" s="83">
        <v>2</v>
      </c>
      <c r="Q11" s="83">
        <v>0</v>
      </c>
      <c r="R11" s="83">
        <v>0</v>
      </c>
      <c r="S11" s="83">
        <v>0</v>
      </c>
      <c r="T11" s="83">
        <v>0</v>
      </c>
      <c r="U11" s="82">
        <f t="shared" si="1"/>
        <v>20</v>
      </c>
      <c r="V11" s="97">
        <f t="shared" si="2"/>
        <v>13</v>
      </c>
      <c r="W11" s="80">
        <v>1</v>
      </c>
      <c r="X11" s="79">
        <v>10</v>
      </c>
      <c r="Z11" s="78"/>
    </row>
    <row r="12" spans="1:39" s="86" customFormat="1" ht="13" x14ac:dyDescent="0.15">
      <c r="A12" s="85" t="s">
        <v>25</v>
      </c>
      <c r="B12" s="81" t="s">
        <v>44</v>
      </c>
      <c r="C12" s="83">
        <v>3</v>
      </c>
      <c r="D12" s="84" t="s">
        <v>47</v>
      </c>
      <c r="E12" s="83">
        <v>1</v>
      </c>
      <c r="F12" s="83">
        <v>1</v>
      </c>
      <c r="G12" s="83">
        <v>0</v>
      </c>
      <c r="H12" s="83">
        <v>0</v>
      </c>
      <c r="I12" s="83">
        <v>1</v>
      </c>
      <c r="J12" s="83">
        <v>0</v>
      </c>
      <c r="K12" s="82">
        <f t="shared" si="0"/>
        <v>5</v>
      </c>
      <c r="L12" s="81" t="s">
        <v>43</v>
      </c>
      <c r="M12" s="83">
        <v>3</v>
      </c>
      <c r="N12" s="84" t="s">
        <v>103</v>
      </c>
      <c r="O12" s="83">
        <v>0</v>
      </c>
      <c r="P12" s="83">
        <v>0</v>
      </c>
      <c r="Q12" s="83">
        <v>5</v>
      </c>
      <c r="R12" s="83">
        <v>0</v>
      </c>
      <c r="S12" s="83">
        <v>2</v>
      </c>
      <c r="T12" s="83">
        <v>0</v>
      </c>
      <c r="U12" s="82">
        <f t="shared" si="1"/>
        <v>-15</v>
      </c>
      <c r="V12" s="97">
        <f t="shared" si="2"/>
        <v>-10</v>
      </c>
      <c r="W12" s="80">
        <v>1</v>
      </c>
      <c r="X12" s="79">
        <v>8</v>
      </c>
      <c r="Z12" s="78"/>
    </row>
    <row r="13" spans="1:39" s="86" customFormat="1" ht="13" x14ac:dyDescent="0.15">
      <c r="A13" s="85" t="s">
        <v>6</v>
      </c>
      <c r="B13" s="81" t="s">
        <v>44</v>
      </c>
      <c r="C13" s="83">
        <v>3</v>
      </c>
      <c r="D13" s="84" t="s">
        <v>104</v>
      </c>
      <c r="E13" s="83">
        <v>1</v>
      </c>
      <c r="F13" s="83">
        <v>1</v>
      </c>
      <c r="G13" s="83">
        <v>0</v>
      </c>
      <c r="H13" s="83">
        <v>0</v>
      </c>
      <c r="I13" s="83">
        <v>1</v>
      </c>
      <c r="J13" s="83">
        <v>0</v>
      </c>
      <c r="K13" s="82">
        <f t="shared" si="0"/>
        <v>5</v>
      </c>
      <c r="L13" s="81" t="s">
        <v>43</v>
      </c>
      <c r="M13" s="83">
        <v>3</v>
      </c>
      <c r="N13" s="84" t="s">
        <v>98</v>
      </c>
      <c r="O13" s="83">
        <v>0</v>
      </c>
      <c r="P13" s="83">
        <v>0</v>
      </c>
      <c r="Q13" s="83">
        <v>5</v>
      </c>
      <c r="R13" s="83">
        <v>0</v>
      </c>
      <c r="S13" s="83">
        <v>2</v>
      </c>
      <c r="T13" s="83">
        <v>0</v>
      </c>
      <c r="U13" s="82">
        <f t="shared" si="1"/>
        <v>-15</v>
      </c>
      <c r="V13" s="97">
        <f t="shared" si="2"/>
        <v>-10</v>
      </c>
      <c r="W13" s="80"/>
      <c r="X13" s="79">
        <v>8</v>
      </c>
      <c r="Z13" s="78"/>
    </row>
    <row r="14" spans="1:39" s="86" customFormat="1" ht="13" x14ac:dyDescent="0.15">
      <c r="A14" s="85" t="s">
        <v>28</v>
      </c>
      <c r="B14" s="81" t="s">
        <v>44</v>
      </c>
      <c r="C14" s="83">
        <v>1</v>
      </c>
      <c r="D14" s="84" t="s">
        <v>47</v>
      </c>
      <c r="E14" s="83">
        <v>0</v>
      </c>
      <c r="F14" s="83">
        <v>0</v>
      </c>
      <c r="G14" s="83">
        <v>0</v>
      </c>
      <c r="H14" s="83">
        <v>0</v>
      </c>
      <c r="I14" s="83">
        <v>1</v>
      </c>
      <c r="J14" s="83">
        <v>0</v>
      </c>
      <c r="K14" s="82">
        <f t="shared" si="0"/>
        <v>-10</v>
      </c>
      <c r="L14" s="81" t="s">
        <v>43</v>
      </c>
      <c r="M14" s="83">
        <v>1</v>
      </c>
      <c r="N14" s="84" t="s">
        <v>84</v>
      </c>
      <c r="O14" s="83">
        <v>0</v>
      </c>
      <c r="P14" s="83">
        <v>0</v>
      </c>
      <c r="Q14" s="83">
        <v>0</v>
      </c>
      <c r="R14" s="83">
        <v>0</v>
      </c>
      <c r="S14" s="83">
        <v>2</v>
      </c>
      <c r="T14" s="83">
        <v>0</v>
      </c>
      <c r="U14" s="82">
        <f t="shared" si="1"/>
        <v>-20</v>
      </c>
      <c r="V14" s="97">
        <f t="shared" si="2"/>
        <v>-30</v>
      </c>
      <c r="W14" s="80"/>
      <c r="X14" s="79">
        <v>6</v>
      </c>
      <c r="Z14" s="78"/>
    </row>
    <row r="15" spans="1:39" s="86" customFormat="1" ht="13" x14ac:dyDescent="0.15">
      <c r="A15" s="87" t="s">
        <v>8</v>
      </c>
      <c r="B15" s="81" t="s">
        <v>44</v>
      </c>
      <c r="C15" s="83">
        <v>1</v>
      </c>
      <c r="D15" s="84" t="s">
        <v>105</v>
      </c>
      <c r="E15" s="83">
        <v>0</v>
      </c>
      <c r="F15" s="83">
        <v>0</v>
      </c>
      <c r="G15" s="83">
        <v>0</v>
      </c>
      <c r="H15" s="83">
        <v>0</v>
      </c>
      <c r="I15" s="83">
        <v>1</v>
      </c>
      <c r="J15" s="83">
        <v>0</v>
      </c>
      <c r="K15" s="82">
        <f t="shared" si="0"/>
        <v>-10</v>
      </c>
      <c r="L15" s="81" t="s">
        <v>43</v>
      </c>
      <c r="M15" s="83">
        <v>1</v>
      </c>
      <c r="N15" s="84" t="s">
        <v>48</v>
      </c>
      <c r="O15" s="83">
        <v>0</v>
      </c>
      <c r="P15" s="83">
        <v>0</v>
      </c>
      <c r="Q15" s="83">
        <v>0</v>
      </c>
      <c r="R15" s="83">
        <v>0</v>
      </c>
      <c r="S15" s="83">
        <v>2</v>
      </c>
      <c r="T15" s="83">
        <v>0</v>
      </c>
      <c r="U15" s="82">
        <f t="shared" si="1"/>
        <v>-20</v>
      </c>
      <c r="V15" s="97">
        <f t="shared" si="2"/>
        <v>-30</v>
      </c>
      <c r="W15" s="80"/>
      <c r="X15" s="79">
        <v>6</v>
      </c>
      <c r="Z15" s="78"/>
    </row>
    <row r="16" spans="1:39" s="78" customFormat="1" ht="13" x14ac:dyDescent="0.15">
      <c r="A16" s="85" t="s">
        <v>95</v>
      </c>
      <c r="B16" s="81" t="s">
        <v>43</v>
      </c>
      <c r="C16" s="83">
        <v>2</v>
      </c>
      <c r="D16" s="84" t="s">
        <v>83</v>
      </c>
      <c r="E16" s="83">
        <v>0</v>
      </c>
      <c r="F16" s="83">
        <v>0</v>
      </c>
      <c r="G16" s="83">
        <v>10</v>
      </c>
      <c r="H16" s="83">
        <v>1</v>
      </c>
      <c r="I16" s="83">
        <v>2</v>
      </c>
      <c r="J16" s="83">
        <v>0</v>
      </c>
      <c r="K16" s="82">
        <f t="shared" si="0"/>
        <v>-22</v>
      </c>
      <c r="L16" s="81" t="s">
        <v>44</v>
      </c>
      <c r="M16" s="83">
        <v>2</v>
      </c>
      <c r="N16" s="84" t="s">
        <v>48</v>
      </c>
      <c r="O16" s="83">
        <v>0</v>
      </c>
      <c r="P16" s="83">
        <v>0</v>
      </c>
      <c r="Q16" s="83">
        <v>0</v>
      </c>
      <c r="R16" s="83">
        <v>0</v>
      </c>
      <c r="S16" s="83">
        <v>1</v>
      </c>
      <c r="T16" s="83">
        <v>0</v>
      </c>
      <c r="U16" s="82">
        <f t="shared" si="1"/>
        <v>-10</v>
      </c>
      <c r="V16" s="97">
        <f t="shared" si="2"/>
        <v>-32</v>
      </c>
      <c r="W16" s="80"/>
      <c r="X16" s="79">
        <v>4</v>
      </c>
    </row>
    <row r="17" spans="1:24" s="78" customFormat="1" ht="13" x14ac:dyDescent="0.15">
      <c r="A17" s="85" t="s">
        <v>20</v>
      </c>
      <c r="B17" s="81" t="s">
        <v>43</v>
      </c>
      <c r="C17" s="83">
        <v>2</v>
      </c>
      <c r="D17" s="84" t="s">
        <v>103</v>
      </c>
      <c r="E17" s="83">
        <v>0</v>
      </c>
      <c r="F17" s="83">
        <v>0</v>
      </c>
      <c r="G17" s="83">
        <v>10</v>
      </c>
      <c r="H17" s="83">
        <v>1</v>
      </c>
      <c r="I17" s="83">
        <v>2</v>
      </c>
      <c r="J17" s="83">
        <v>0</v>
      </c>
      <c r="K17" s="82">
        <f t="shared" si="0"/>
        <v>-22</v>
      </c>
      <c r="L17" s="81" t="s">
        <v>44</v>
      </c>
      <c r="M17" s="83">
        <v>2</v>
      </c>
      <c r="N17" s="84" t="s">
        <v>51</v>
      </c>
      <c r="O17" s="83">
        <v>0</v>
      </c>
      <c r="P17" s="83">
        <v>0</v>
      </c>
      <c r="Q17" s="83">
        <v>0</v>
      </c>
      <c r="R17" s="83">
        <v>0</v>
      </c>
      <c r="S17" s="83">
        <v>1</v>
      </c>
      <c r="T17" s="83">
        <v>0</v>
      </c>
      <c r="U17" s="82">
        <f t="shared" si="1"/>
        <v>-10</v>
      </c>
      <c r="V17" s="97">
        <f t="shared" si="2"/>
        <v>-32</v>
      </c>
      <c r="W17" s="80"/>
      <c r="X17" s="79">
        <v>4</v>
      </c>
    </row>
    <row r="18" spans="1:24" s="78" customFormat="1" ht="13" x14ac:dyDescent="0.15">
      <c r="A18" s="85" t="s">
        <v>96</v>
      </c>
      <c r="B18" s="81" t="s">
        <v>44</v>
      </c>
      <c r="C18" s="83">
        <v>4</v>
      </c>
      <c r="D18" s="84" t="s">
        <v>62</v>
      </c>
      <c r="E18" s="83">
        <v>0</v>
      </c>
      <c r="F18" s="83">
        <v>0</v>
      </c>
      <c r="G18" s="83">
        <v>0</v>
      </c>
      <c r="H18" s="83">
        <v>0</v>
      </c>
      <c r="I18" s="83">
        <v>2</v>
      </c>
      <c r="J18" s="83">
        <v>0</v>
      </c>
      <c r="K18" s="82">
        <f t="shared" si="0"/>
        <v>-20</v>
      </c>
      <c r="L18" s="81" t="s">
        <v>43</v>
      </c>
      <c r="M18" s="83">
        <v>4</v>
      </c>
      <c r="N18" s="83" t="s">
        <v>83</v>
      </c>
      <c r="O18" s="83">
        <v>0</v>
      </c>
      <c r="P18" s="83">
        <v>0</v>
      </c>
      <c r="Q18" s="83">
        <v>11</v>
      </c>
      <c r="R18" s="83">
        <v>0</v>
      </c>
      <c r="S18" s="83">
        <v>1</v>
      </c>
      <c r="T18" s="83">
        <v>1</v>
      </c>
      <c r="U18" s="82">
        <f t="shared" si="1"/>
        <v>-19</v>
      </c>
      <c r="V18" s="97">
        <f t="shared" si="2"/>
        <v>-39</v>
      </c>
      <c r="W18" s="80"/>
      <c r="X18" s="79">
        <v>2</v>
      </c>
    </row>
    <row r="19" spans="1:24" s="78" customFormat="1" ht="13" x14ac:dyDescent="0.15">
      <c r="A19" s="85" t="s">
        <v>97</v>
      </c>
      <c r="B19" s="81" t="s">
        <v>44</v>
      </c>
      <c r="C19" s="83">
        <v>4</v>
      </c>
      <c r="D19" s="84" t="s">
        <v>48</v>
      </c>
      <c r="E19" s="83">
        <v>0</v>
      </c>
      <c r="F19" s="83">
        <v>0</v>
      </c>
      <c r="G19" s="83">
        <v>0</v>
      </c>
      <c r="H19" s="83">
        <v>0</v>
      </c>
      <c r="I19" s="83">
        <v>2</v>
      </c>
      <c r="J19" s="83">
        <v>0</v>
      </c>
      <c r="K19" s="82">
        <f t="shared" si="0"/>
        <v>-20</v>
      </c>
      <c r="L19" s="81" t="s">
        <v>43</v>
      </c>
      <c r="M19" s="83">
        <v>4</v>
      </c>
      <c r="N19" s="84" t="s">
        <v>48</v>
      </c>
      <c r="O19" s="83">
        <v>0</v>
      </c>
      <c r="P19" s="83">
        <v>0</v>
      </c>
      <c r="Q19" s="83">
        <v>11</v>
      </c>
      <c r="R19" s="83">
        <v>0</v>
      </c>
      <c r="S19" s="83">
        <v>1</v>
      </c>
      <c r="T19" s="83">
        <v>1</v>
      </c>
      <c r="U19" s="82">
        <f t="shared" si="1"/>
        <v>-19</v>
      </c>
      <c r="V19" s="97">
        <f t="shared" si="2"/>
        <v>-39</v>
      </c>
      <c r="W19" s="80"/>
      <c r="X19" s="79">
        <v>2</v>
      </c>
    </row>
    <row r="20" spans="1:24" s="78" customFormat="1" ht="13" x14ac:dyDescent="0.15">
      <c r="A20" s="85"/>
      <c r="B20" s="81"/>
      <c r="C20" s="83"/>
      <c r="D20" s="84"/>
      <c r="E20" s="83"/>
      <c r="F20" s="83"/>
      <c r="G20" s="83"/>
      <c r="H20" s="83"/>
      <c r="I20" s="83"/>
      <c r="J20" s="83"/>
      <c r="K20" s="82">
        <f t="shared" si="0"/>
        <v>0</v>
      </c>
      <c r="L20" s="81"/>
      <c r="M20" s="83"/>
      <c r="N20" s="84"/>
      <c r="O20" s="83"/>
      <c r="P20" s="83"/>
      <c r="Q20" s="83"/>
      <c r="R20" s="83"/>
      <c r="S20" s="83"/>
      <c r="T20" s="83"/>
      <c r="U20" s="82"/>
      <c r="V20" s="81"/>
      <c r="W20" s="80"/>
      <c r="X20" s="79"/>
    </row>
    <row r="21" spans="1:24" x14ac:dyDescent="0.15">
      <c r="A21" s="77"/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5"/>
      <c r="W21" s="75"/>
      <c r="X21" s="75"/>
    </row>
    <row r="22" spans="1:24" x14ac:dyDescent="0.15">
      <c r="U22" s="74"/>
      <c r="V22" s="73"/>
    </row>
    <row r="23" spans="1:24" x14ac:dyDescent="0.15">
      <c r="S23" s="74"/>
      <c r="T23" s="73"/>
      <c r="U23" s="71"/>
      <c r="V23" s="71">
        <v>16</v>
      </c>
    </row>
    <row r="24" spans="1:24" x14ac:dyDescent="0.15">
      <c r="R24" s="73"/>
      <c r="S24" s="74"/>
      <c r="U24" s="71"/>
    </row>
    <row r="25" spans="1:24" x14ac:dyDescent="0.15">
      <c r="S25" s="74"/>
      <c r="T25" s="73"/>
      <c r="U25" s="71"/>
    </row>
    <row r="26" spans="1:24" x14ac:dyDescent="0.15">
      <c r="S26" s="74"/>
      <c r="T26" s="73"/>
      <c r="U26" s="71"/>
    </row>
  </sheetData>
  <sortState xmlns:xlrd2="http://schemas.microsoft.com/office/spreadsheetml/2017/richdata2" ref="A5:X19">
    <sortCondition descending="1" ref="X4:X19"/>
  </sortState>
  <mergeCells count="3">
    <mergeCell ref="B2:K2"/>
    <mergeCell ref="L2:U2"/>
    <mergeCell ref="V2:X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FACB7-29D9-4344-9160-D8E66BC22055}">
  <sheetPr>
    <outlinePr summaryBelow="0" summaryRight="0"/>
  </sheetPr>
  <dimension ref="B1:AL34"/>
  <sheetViews>
    <sheetView showGridLines="0" tabSelected="1" zoomScale="1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25" sqref="I25"/>
    </sheetView>
  </sheetViews>
  <sheetFormatPr baseColWidth="10" defaultColWidth="9.33203125" defaultRowHeight="14" x14ac:dyDescent="0.15"/>
  <cols>
    <col min="1" max="1" width="2.5" style="11" customWidth="1"/>
    <col min="2" max="2" width="16.33203125" style="11" bestFit="1" customWidth="1"/>
    <col min="3" max="3" width="7.83203125" style="14" bestFit="1" customWidth="1"/>
    <col min="4" max="4" width="6.6640625" style="11" bestFit="1" customWidth="1"/>
    <col min="5" max="5" width="11.83203125" style="11" bestFit="1" customWidth="1"/>
    <col min="6" max="6" width="6.6640625" style="11" bestFit="1" customWidth="1"/>
    <col min="7" max="7" width="5.6640625" style="11" bestFit="1" customWidth="1"/>
    <col min="8" max="8" width="6.83203125" style="11" bestFit="1" customWidth="1"/>
    <col min="9" max="9" width="9.1640625" style="11" bestFit="1" customWidth="1"/>
    <col min="10" max="10" width="6.33203125" style="11" bestFit="1" customWidth="1"/>
    <col min="11" max="11" width="6.33203125" style="14" bestFit="1" customWidth="1"/>
    <col min="12" max="12" width="7.83203125" style="11" bestFit="1" customWidth="1"/>
    <col min="13" max="13" width="6.6640625" style="11" bestFit="1" customWidth="1"/>
    <col min="14" max="14" width="11.83203125" style="11" bestFit="1" customWidth="1"/>
    <col min="15" max="15" width="6.6640625" style="11" bestFit="1" customWidth="1"/>
    <col min="16" max="16" width="5.6640625" style="11" bestFit="1" customWidth="1"/>
    <col min="17" max="17" width="6.83203125" style="11" bestFit="1" customWidth="1"/>
    <col min="18" max="18" width="9.1640625" style="11" bestFit="1" customWidth="1"/>
    <col min="19" max="19" width="6.33203125" style="11" bestFit="1" customWidth="1"/>
    <col min="20" max="20" width="6.33203125" style="14" bestFit="1" customWidth="1"/>
    <col min="21" max="21" width="6" style="11" bestFit="1" customWidth="1"/>
    <col min="22" max="22" width="6.83203125" style="11" bestFit="1" customWidth="1"/>
    <col min="23" max="23" width="6" style="11" bestFit="1" customWidth="1"/>
    <col min="24" max="16384" width="9.33203125" style="11"/>
  </cols>
  <sheetData>
    <row r="1" spans="2:38" ht="15" hidden="1" thickBot="1" x14ac:dyDescent="0.2">
      <c r="B1" s="8"/>
      <c r="C1" s="10"/>
      <c r="D1" s="9"/>
      <c r="E1" s="9"/>
      <c r="F1" s="9">
        <v>10</v>
      </c>
      <c r="G1" s="9">
        <v>1</v>
      </c>
      <c r="H1" s="9">
        <v>5</v>
      </c>
      <c r="I1" s="9">
        <v>-10</v>
      </c>
      <c r="J1" s="9">
        <v>-20</v>
      </c>
      <c r="K1" s="10"/>
      <c r="L1" s="9"/>
      <c r="M1" s="9"/>
      <c r="N1" s="9"/>
      <c r="O1" s="9">
        <v>10</v>
      </c>
      <c r="P1" s="9">
        <v>1</v>
      </c>
      <c r="Q1" s="9">
        <v>5</v>
      </c>
      <c r="R1" s="9">
        <v>-10</v>
      </c>
      <c r="S1" s="9">
        <v>-20</v>
      </c>
      <c r="T1" s="10"/>
      <c r="U1" s="9"/>
      <c r="V1" s="9"/>
      <c r="W1" s="9"/>
    </row>
    <row r="2" spans="2:38" ht="15" thickBot="1" x14ac:dyDescent="0.2">
      <c r="B2" s="8"/>
      <c r="C2" s="146" t="s">
        <v>40</v>
      </c>
      <c r="D2" s="147"/>
      <c r="E2" s="147"/>
      <c r="F2" s="148"/>
      <c r="G2" s="148"/>
      <c r="H2" s="148"/>
      <c r="I2" s="148"/>
      <c r="J2" s="148"/>
      <c r="K2" s="149"/>
      <c r="L2" s="146" t="s">
        <v>41</v>
      </c>
      <c r="M2" s="147"/>
      <c r="N2" s="147"/>
      <c r="O2" s="150"/>
      <c r="P2" s="150"/>
      <c r="Q2" s="150"/>
      <c r="R2" s="150"/>
      <c r="S2" s="150"/>
      <c r="T2" s="149"/>
      <c r="U2" s="146" t="s">
        <v>30</v>
      </c>
      <c r="V2" s="148"/>
      <c r="W2" s="149"/>
    </row>
    <row r="3" spans="2:38" ht="30" x14ac:dyDescent="0.15">
      <c r="B3" s="24" t="s">
        <v>1</v>
      </c>
      <c r="C3" s="103" t="s">
        <v>31</v>
      </c>
      <c r="D3" s="104" t="s">
        <v>39</v>
      </c>
      <c r="E3" s="104" t="s">
        <v>45</v>
      </c>
      <c r="F3" s="104" t="s">
        <v>32</v>
      </c>
      <c r="G3" s="104" t="s">
        <v>33</v>
      </c>
      <c r="H3" s="104" t="s">
        <v>34</v>
      </c>
      <c r="I3" s="104" t="s">
        <v>35</v>
      </c>
      <c r="J3" s="104" t="s">
        <v>36</v>
      </c>
      <c r="K3" s="105" t="s">
        <v>37</v>
      </c>
      <c r="L3" s="103" t="s">
        <v>31</v>
      </c>
      <c r="M3" s="104" t="s">
        <v>39</v>
      </c>
      <c r="N3" s="104" t="s">
        <v>45</v>
      </c>
      <c r="O3" s="104" t="s">
        <v>32</v>
      </c>
      <c r="P3" s="104" t="s">
        <v>33</v>
      </c>
      <c r="Q3" s="104" t="s">
        <v>34</v>
      </c>
      <c r="R3" s="104" t="s">
        <v>35</v>
      </c>
      <c r="S3" s="104" t="s">
        <v>36</v>
      </c>
      <c r="T3" s="105" t="s">
        <v>37</v>
      </c>
      <c r="U3" s="103" t="s">
        <v>107</v>
      </c>
      <c r="V3" s="104" t="s">
        <v>34</v>
      </c>
      <c r="W3" s="105" t="s">
        <v>108</v>
      </c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</row>
    <row r="4" spans="2:38" s="13" customFormat="1" ht="13" x14ac:dyDescent="0.15">
      <c r="B4" s="121" t="s">
        <v>42</v>
      </c>
      <c r="C4" s="18" t="s">
        <v>43</v>
      </c>
      <c r="D4" s="15">
        <v>1</v>
      </c>
      <c r="E4" s="113" t="s">
        <v>67</v>
      </c>
      <c r="F4" s="15">
        <v>1</v>
      </c>
      <c r="G4" s="15">
        <v>18</v>
      </c>
      <c r="H4" s="15">
        <v>2</v>
      </c>
      <c r="I4" s="15">
        <v>0</v>
      </c>
      <c r="J4" s="15">
        <v>0</v>
      </c>
      <c r="K4" s="19">
        <f t="shared" ref="K4:K23" si="0">+F4*$F$1+G4*$G$1+H4*$H$1+I4*$I$1+J4*$J$1</f>
        <v>38</v>
      </c>
      <c r="L4" s="18" t="s">
        <v>44</v>
      </c>
      <c r="M4" s="15">
        <v>1</v>
      </c>
      <c r="N4" s="113" t="s">
        <v>51</v>
      </c>
      <c r="O4" s="15">
        <v>1</v>
      </c>
      <c r="P4" s="15">
        <v>19</v>
      </c>
      <c r="Q4" s="15">
        <v>1</v>
      </c>
      <c r="R4" s="15">
        <v>0</v>
      </c>
      <c r="S4" s="15">
        <v>0</v>
      </c>
      <c r="T4" s="19">
        <f t="shared" ref="T4:T14" si="1">+O4*$O$1+P4*$P$1+Q4*$Q$1+R4*$R$1+S4*$S$1</f>
        <v>34</v>
      </c>
      <c r="U4" s="28">
        <f t="shared" ref="U4:U23" si="2">+K4+T4</f>
        <v>72</v>
      </c>
      <c r="V4" s="17">
        <f t="shared" ref="V4:V23" si="3">H4+Q4</f>
        <v>3</v>
      </c>
      <c r="W4" s="29">
        <v>20</v>
      </c>
    </row>
    <row r="5" spans="2:38" s="13" customFormat="1" ht="13" x14ac:dyDescent="0.15">
      <c r="B5" s="121" t="s">
        <v>11</v>
      </c>
      <c r="C5" s="18" t="s">
        <v>43</v>
      </c>
      <c r="D5" s="15">
        <v>2</v>
      </c>
      <c r="E5" s="113" t="s">
        <v>67</v>
      </c>
      <c r="F5" s="15">
        <v>1</v>
      </c>
      <c r="G5" s="15">
        <v>16</v>
      </c>
      <c r="H5" s="15">
        <v>2</v>
      </c>
      <c r="I5" s="15">
        <v>0</v>
      </c>
      <c r="J5" s="15">
        <v>0</v>
      </c>
      <c r="K5" s="19">
        <f t="shared" si="0"/>
        <v>36</v>
      </c>
      <c r="L5" s="18" t="s">
        <v>44</v>
      </c>
      <c r="M5" s="15">
        <v>2</v>
      </c>
      <c r="N5" s="113" t="s">
        <v>112</v>
      </c>
      <c r="O5" s="15">
        <v>1</v>
      </c>
      <c r="P5" s="15">
        <v>13</v>
      </c>
      <c r="Q5" s="15">
        <v>1</v>
      </c>
      <c r="R5" s="15">
        <v>0</v>
      </c>
      <c r="S5" s="15">
        <v>0</v>
      </c>
      <c r="T5" s="19">
        <f t="shared" si="1"/>
        <v>28</v>
      </c>
      <c r="U5" s="28">
        <f t="shared" si="2"/>
        <v>64</v>
      </c>
      <c r="V5" s="17">
        <f t="shared" si="3"/>
        <v>3</v>
      </c>
      <c r="W5" s="29">
        <f>+W4-1</f>
        <v>19</v>
      </c>
    </row>
    <row r="6" spans="2:38" s="13" customFormat="1" ht="13" x14ac:dyDescent="0.15">
      <c r="B6" s="121" t="s">
        <v>73</v>
      </c>
      <c r="C6" s="18" t="s">
        <v>44</v>
      </c>
      <c r="D6" s="15">
        <v>3</v>
      </c>
      <c r="E6" s="113" t="s">
        <v>48</v>
      </c>
      <c r="F6" s="15">
        <v>1</v>
      </c>
      <c r="G6" s="15">
        <v>16</v>
      </c>
      <c r="H6" s="15">
        <v>1</v>
      </c>
      <c r="I6" s="15">
        <v>0</v>
      </c>
      <c r="J6" s="15">
        <v>0</v>
      </c>
      <c r="K6" s="19">
        <f t="shared" si="0"/>
        <v>31</v>
      </c>
      <c r="L6" s="18" t="s">
        <v>43</v>
      </c>
      <c r="M6" s="15">
        <v>3</v>
      </c>
      <c r="N6" s="113" t="s">
        <v>111</v>
      </c>
      <c r="O6" s="15">
        <v>1</v>
      </c>
      <c r="P6" s="15">
        <v>17</v>
      </c>
      <c r="Q6" s="15">
        <v>1</v>
      </c>
      <c r="R6" s="15">
        <v>0</v>
      </c>
      <c r="S6" s="15">
        <v>0</v>
      </c>
      <c r="T6" s="19">
        <f t="shared" si="1"/>
        <v>32</v>
      </c>
      <c r="U6" s="28">
        <f t="shared" si="2"/>
        <v>63</v>
      </c>
      <c r="V6" s="17">
        <f t="shared" si="3"/>
        <v>2</v>
      </c>
      <c r="W6" s="29">
        <f t="shared" ref="W6:W23" si="4">+W5-1</f>
        <v>18</v>
      </c>
    </row>
    <row r="7" spans="2:38" s="13" customFormat="1" ht="13" x14ac:dyDescent="0.15">
      <c r="B7" s="121" t="s">
        <v>7</v>
      </c>
      <c r="C7" s="18" t="s">
        <v>43</v>
      </c>
      <c r="D7" s="15">
        <v>2</v>
      </c>
      <c r="E7" s="113" t="s">
        <v>110</v>
      </c>
      <c r="F7" s="15">
        <v>1</v>
      </c>
      <c r="G7" s="15">
        <v>15</v>
      </c>
      <c r="H7" s="15">
        <v>0</v>
      </c>
      <c r="I7" s="15">
        <v>0</v>
      </c>
      <c r="J7" s="15">
        <v>0</v>
      </c>
      <c r="K7" s="19">
        <f t="shared" si="0"/>
        <v>25</v>
      </c>
      <c r="L7" s="18" t="s">
        <v>44</v>
      </c>
      <c r="M7" s="15">
        <v>2</v>
      </c>
      <c r="N7" s="113" t="s">
        <v>105</v>
      </c>
      <c r="O7" s="15">
        <v>1</v>
      </c>
      <c r="P7" s="15">
        <v>19</v>
      </c>
      <c r="Q7" s="15">
        <v>1</v>
      </c>
      <c r="R7" s="15">
        <v>0</v>
      </c>
      <c r="S7" s="15">
        <v>0</v>
      </c>
      <c r="T7" s="19">
        <f t="shared" si="1"/>
        <v>34</v>
      </c>
      <c r="U7" s="28">
        <f t="shared" si="2"/>
        <v>59</v>
      </c>
      <c r="V7" s="17">
        <f t="shared" si="3"/>
        <v>1</v>
      </c>
      <c r="W7" s="29">
        <f t="shared" si="4"/>
        <v>17</v>
      </c>
    </row>
    <row r="8" spans="2:38" s="13" customFormat="1" ht="13" x14ac:dyDescent="0.15">
      <c r="B8" s="121" t="s">
        <v>17</v>
      </c>
      <c r="C8" s="18" t="s">
        <v>43</v>
      </c>
      <c r="D8" s="15">
        <v>1</v>
      </c>
      <c r="E8" s="113" t="s">
        <v>109</v>
      </c>
      <c r="F8" s="15">
        <v>1</v>
      </c>
      <c r="G8" s="15">
        <v>17</v>
      </c>
      <c r="H8" s="15">
        <v>1</v>
      </c>
      <c r="I8" s="15">
        <v>0</v>
      </c>
      <c r="J8" s="15">
        <v>0</v>
      </c>
      <c r="K8" s="19">
        <f t="shared" si="0"/>
        <v>32</v>
      </c>
      <c r="L8" s="18" t="s">
        <v>44</v>
      </c>
      <c r="M8" s="15">
        <v>1</v>
      </c>
      <c r="N8" s="113" t="s">
        <v>51</v>
      </c>
      <c r="O8" s="15">
        <v>1</v>
      </c>
      <c r="P8" s="15">
        <v>12</v>
      </c>
      <c r="Q8" s="15">
        <v>0</v>
      </c>
      <c r="R8" s="15">
        <v>0</v>
      </c>
      <c r="S8" s="15">
        <v>0</v>
      </c>
      <c r="T8" s="19">
        <f t="shared" si="1"/>
        <v>22</v>
      </c>
      <c r="U8" s="28">
        <f t="shared" si="2"/>
        <v>54</v>
      </c>
      <c r="V8" s="17">
        <f t="shared" si="3"/>
        <v>1</v>
      </c>
      <c r="W8" s="29">
        <f t="shared" si="4"/>
        <v>16</v>
      </c>
    </row>
    <row r="9" spans="2:38" s="13" customFormat="1" ht="13" x14ac:dyDescent="0.15">
      <c r="B9" s="121" t="s">
        <v>27</v>
      </c>
      <c r="C9" s="18" t="s">
        <v>43</v>
      </c>
      <c r="D9" s="15">
        <v>3</v>
      </c>
      <c r="E9" s="113" t="s">
        <v>51</v>
      </c>
      <c r="F9" s="15">
        <v>1</v>
      </c>
      <c r="G9" s="15">
        <v>14</v>
      </c>
      <c r="H9" s="15">
        <v>2</v>
      </c>
      <c r="I9" s="15">
        <v>0</v>
      </c>
      <c r="J9" s="15">
        <v>0</v>
      </c>
      <c r="K9" s="19">
        <f t="shared" si="0"/>
        <v>34</v>
      </c>
      <c r="L9" s="18" t="s">
        <v>43</v>
      </c>
      <c r="M9" s="15">
        <v>3</v>
      </c>
      <c r="N9" s="113" t="s">
        <v>53</v>
      </c>
      <c r="O9" s="15">
        <v>1</v>
      </c>
      <c r="P9" s="15">
        <v>14</v>
      </c>
      <c r="Q9" s="15">
        <v>0</v>
      </c>
      <c r="R9" s="15">
        <v>1</v>
      </c>
      <c r="S9" s="15">
        <v>0</v>
      </c>
      <c r="T9" s="19">
        <f t="shared" si="1"/>
        <v>14</v>
      </c>
      <c r="U9" s="28">
        <f t="shared" si="2"/>
        <v>48</v>
      </c>
      <c r="V9" s="17">
        <f t="shared" si="3"/>
        <v>2</v>
      </c>
      <c r="W9" s="29">
        <f t="shared" si="4"/>
        <v>15</v>
      </c>
    </row>
    <row r="10" spans="2:38" s="13" customFormat="1" ht="13" x14ac:dyDescent="0.15">
      <c r="B10" s="122" t="s">
        <v>93</v>
      </c>
      <c r="C10" s="18" t="s">
        <v>43</v>
      </c>
      <c r="D10" s="15">
        <v>5</v>
      </c>
      <c r="E10" s="113" t="s">
        <v>114</v>
      </c>
      <c r="F10" s="15">
        <v>1</v>
      </c>
      <c r="G10" s="15">
        <v>10</v>
      </c>
      <c r="H10" s="15">
        <v>1</v>
      </c>
      <c r="I10" s="15">
        <v>0</v>
      </c>
      <c r="J10" s="15">
        <v>0</v>
      </c>
      <c r="K10" s="19">
        <f t="shared" si="0"/>
        <v>25</v>
      </c>
      <c r="L10" s="18" t="s">
        <v>44</v>
      </c>
      <c r="M10" s="15">
        <v>5</v>
      </c>
      <c r="N10" s="113" t="s">
        <v>47</v>
      </c>
      <c r="O10" s="15">
        <v>0</v>
      </c>
      <c r="P10" s="15">
        <v>16</v>
      </c>
      <c r="Q10" s="15">
        <v>0</v>
      </c>
      <c r="R10" s="15">
        <v>0</v>
      </c>
      <c r="S10" s="15">
        <v>0</v>
      </c>
      <c r="T10" s="19">
        <f t="shared" si="1"/>
        <v>16</v>
      </c>
      <c r="U10" s="28">
        <f t="shared" si="2"/>
        <v>41</v>
      </c>
      <c r="V10" s="17">
        <f t="shared" si="3"/>
        <v>1</v>
      </c>
      <c r="W10" s="29">
        <f t="shared" si="4"/>
        <v>14</v>
      </c>
    </row>
    <row r="11" spans="2:38" s="13" customFormat="1" ht="13" x14ac:dyDescent="0.15">
      <c r="B11" s="121" t="s">
        <v>12</v>
      </c>
      <c r="C11" s="18" t="s">
        <v>43</v>
      </c>
      <c r="D11" s="15">
        <v>4</v>
      </c>
      <c r="E11" s="113" t="s">
        <v>114</v>
      </c>
      <c r="F11" s="15">
        <v>1</v>
      </c>
      <c r="G11" s="15">
        <v>9</v>
      </c>
      <c r="H11" s="15">
        <v>1</v>
      </c>
      <c r="I11" s="15">
        <v>0</v>
      </c>
      <c r="J11" s="15">
        <v>0</v>
      </c>
      <c r="K11" s="19">
        <f t="shared" si="0"/>
        <v>24</v>
      </c>
      <c r="L11" s="18" t="s">
        <v>44</v>
      </c>
      <c r="M11" s="15">
        <v>4</v>
      </c>
      <c r="N11" s="113" t="s">
        <v>47</v>
      </c>
      <c r="O11" s="15">
        <v>0</v>
      </c>
      <c r="P11" s="15">
        <v>12</v>
      </c>
      <c r="Q11" s="15">
        <v>0</v>
      </c>
      <c r="R11" s="15">
        <v>0</v>
      </c>
      <c r="S11" s="15">
        <v>0</v>
      </c>
      <c r="T11" s="19">
        <f t="shared" si="1"/>
        <v>12</v>
      </c>
      <c r="U11" s="28">
        <f t="shared" si="2"/>
        <v>36</v>
      </c>
      <c r="V11" s="17">
        <f t="shared" si="3"/>
        <v>1</v>
      </c>
      <c r="W11" s="29">
        <f t="shared" si="4"/>
        <v>13</v>
      </c>
    </row>
    <row r="12" spans="2:38" s="13" customFormat="1" ht="13" x14ac:dyDescent="0.15">
      <c r="B12" s="121" t="s">
        <v>9</v>
      </c>
      <c r="C12" s="18" t="s">
        <v>43</v>
      </c>
      <c r="D12" s="15">
        <v>3</v>
      </c>
      <c r="E12" s="113" t="s">
        <v>53</v>
      </c>
      <c r="F12" s="15">
        <v>0</v>
      </c>
      <c r="G12" s="15">
        <v>14</v>
      </c>
      <c r="H12" s="15">
        <v>0</v>
      </c>
      <c r="I12" s="15">
        <v>1</v>
      </c>
      <c r="J12" s="15">
        <v>0</v>
      </c>
      <c r="K12" s="19">
        <f t="shared" si="0"/>
        <v>4</v>
      </c>
      <c r="L12" s="18" t="s">
        <v>44</v>
      </c>
      <c r="M12" s="15">
        <v>3</v>
      </c>
      <c r="N12" s="113" t="s">
        <v>51</v>
      </c>
      <c r="O12" s="15">
        <v>0</v>
      </c>
      <c r="P12" s="15">
        <v>24</v>
      </c>
      <c r="Q12" s="15">
        <v>1</v>
      </c>
      <c r="R12" s="15">
        <v>0</v>
      </c>
      <c r="S12" s="15">
        <v>0</v>
      </c>
      <c r="T12" s="19">
        <f t="shared" si="1"/>
        <v>29</v>
      </c>
      <c r="U12" s="28">
        <f t="shared" si="2"/>
        <v>33</v>
      </c>
      <c r="V12" s="17">
        <f t="shared" si="3"/>
        <v>1</v>
      </c>
      <c r="W12" s="29">
        <f t="shared" si="4"/>
        <v>12</v>
      </c>
    </row>
    <row r="13" spans="2:38" s="13" customFormat="1" ht="13" x14ac:dyDescent="0.15">
      <c r="B13" s="121" t="s">
        <v>6</v>
      </c>
      <c r="C13" s="18" t="s">
        <v>44</v>
      </c>
      <c r="D13" s="15">
        <v>4</v>
      </c>
      <c r="E13" s="113" t="s">
        <v>112</v>
      </c>
      <c r="F13" s="15">
        <v>0</v>
      </c>
      <c r="G13" s="15">
        <v>9</v>
      </c>
      <c r="H13" s="15">
        <v>0</v>
      </c>
      <c r="I13" s="15">
        <v>0</v>
      </c>
      <c r="J13" s="15">
        <v>1</v>
      </c>
      <c r="K13" s="19">
        <f t="shared" si="0"/>
        <v>-11</v>
      </c>
      <c r="L13" s="18" t="s">
        <v>43</v>
      </c>
      <c r="M13" s="15">
        <v>4</v>
      </c>
      <c r="N13" s="113" t="s">
        <v>67</v>
      </c>
      <c r="O13" s="15">
        <v>1</v>
      </c>
      <c r="P13" s="15">
        <v>27</v>
      </c>
      <c r="Q13" s="15">
        <v>1</v>
      </c>
      <c r="R13" s="15">
        <v>0</v>
      </c>
      <c r="S13" s="15">
        <v>0</v>
      </c>
      <c r="T13" s="19">
        <f t="shared" si="1"/>
        <v>42</v>
      </c>
      <c r="U13" s="28">
        <f t="shared" si="2"/>
        <v>31</v>
      </c>
      <c r="V13" s="17">
        <f t="shared" si="3"/>
        <v>1</v>
      </c>
      <c r="W13" s="29">
        <f t="shared" si="4"/>
        <v>11</v>
      </c>
    </row>
    <row r="14" spans="2:38" s="13" customFormat="1" ht="13" x14ac:dyDescent="0.15">
      <c r="B14" s="121" t="s">
        <v>14</v>
      </c>
      <c r="C14" s="18" t="s">
        <v>43</v>
      </c>
      <c r="D14" s="15">
        <v>5</v>
      </c>
      <c r="E14" s="113" t="s">
        <v>67</v>
      </c>
      <c r="F14" s="15">
        <v>1</v>
      </c>
      <c r="G14" s="15">
        <v>21</v>
      </c>
      <c r="H14" s="15">
        <v>1</v>
      </c>
      <c r="I14" s="15">
        <v>0</v>
      </c>
      <c r="J14" s="15">
        <v>0</v>
      </c>
      <c r="K14" s="19">
        <f t="shared" si="0"/>
        <v>36</v>
      </c>
      <c r="L14" s="18" t="s">
        <v>44</v>
      </c>
      <c r="M14" s="15">
        <v>5</v>
      </c>
      <c r="N14" s="113" t="s">
        <v>105</v>
      </c>
      <c r="O14" s="15">
        <v>0</v>
      </c>
      <c r="P14" s="15">
        <v>4</v>
      </c>
      <c r="Q14" s="15">
        <v>0</v>
      </c>
      <c r="R14" s="15">
        <v>1</v>
      </c>
      <c r="S14" s="15">
        <v>0</v>
      </c>
      <c r="T14" s="19">
        <f t="shared" si="1"/>
        <v>-6</v>
      </c>
      <c r="U14" s="28">
        <f t="shared" si="2"/>
        <v>30</v>
      </c>
      <c r="V14" s="17">
        <f t="shared" si="3"/>
        <v>1</v>
      </c>
      <c r="W14" s="29">
        <f t="shared" si="4"/>
        <v>10</v>
      </c>
    </row>
    <row r="15" spans="2:38" s="13" customFormat="1" ht="13" x14ac:dyDescent="0.15">
      <c r="B15" s="121" t="s">
        <v>13</v>
      </c>
      <c r="C15" s="18" t="s">
        <v>44</v>
      </c>
      <c r="D15" s="15">
        <v>5</v>
      </c>
      <c r="E15" s="113" t="s">
        <v>51</v>
      </c>
      <c r="F15" s="15">
        <v>0</v>
      </c>
      <c r="G15" s="15">
        <v>9</v>
      </c>
      <c r="H15" s="15">
        <v>0</v>
      </c>
      <c r="I15" s="15">
        <v>1</v>
      </c>
      <c r="J15" s="15">
        <v>0</v>
      </c>
      <c r="K15" s="19">
        <f t="shared" si="0"/>
        <v>-1</v>
      </c>
      <c r="L15" s="18" t="s">
        <v>43</v>
      </c>
      <c r="M15" s="15">
        <v>5</v>
      </c>
      <c r="N15" s="113" t="s">
        <v>114</v>
      </c>
      <c r="O15" s="15">
        <v>1</v>
      </c>
      <c r="P15" s="15">
        <v>11</v>
      </c>
      <c r="Q15" s="15">
        <v>1</v>
      </c>
      <c r="R15" s="15">
        <v>0</v>
      </c>
      <c r="S15" s="15">
        <v>0</v>
      </c>
      <c r="T15" s="19">
        <f>+O15*$F$1+P15*$G$1+Q15*$H$1+R15*$I$1+S15*$J$1</f>
        <v>26</v>
      </c>
      <c r="U15" s="28">
        <f t="shared" si="2"/>
        <v>25</v>
      </c>
      <c r="V15" s="17">
        <f t="shared" si="3"/>
        <v>1</v>
      </c>
      <c r="W15" s="29">
        <f t="shared" si="4"/>
        <v>9</v>
      </c>
    </row>
    <row r="16" spans="2:38" s="13" customFormat="1" ht="13" x14ac:dyDescent="0.15">
      <c r="B16" s="123" t="s">
        <v>113</v>
      </c>
      <c r="C16" s="18" t="s">
        <v>44</v>
      </c>
      <c r="D16" s="15">
        <v>5</v>
      </c>
      <c r="E16" s="113" t="s">
        <v>51</v>
      </c>
      <c r="F16" s="15">
        <v>0</v>
      </c>
      <c r="G16" s="15">
        <v>3</v>
      </c>
      <c r="H16" s="15">
        <v>0</v>
      </c>
      <c r="I16" s="15">
        <v>1</v>
      </c>
      <c r="J16" s="15">
        <v>0</v>
      </c>
      <c r="K16" s="19">
        <f t="shared" si="0"/>
        <v>-7</v>
      </c>
      <c r="L16" s="18" t="s">
        <v>43</v>
      </c>
      <c r="M16" s="15">
        <v>5</v>
      </c>
      <c r="N16" s="113" t="s">
        <v>67</v>
      </c>
      <c r="O16" s="15">
        <v>1</v>
      </c>
      <c r="P16" s="15">
        <v>13</v>
      </c>
      <c r="Q16" s="15">
        <v>0</v>
      </c>
      <c r="R16" s="15">
        <v>0</v>
      </c>
      <c r="S16" s="15">
        <v>0</v>
      </c>
      <c r="T16" s="19">
        <f>+O16*$O$1+P16*$P$1+Q16*$Q$1+R16*$R$1+S16*$S$1</f>
        <v>23</v>
      </c>
      <c r="U16" s="28">
        <f t="shared" si="2"/>
        <v>16</v>
      </c>
      <c r="V16" s="17">
        <f t="shared" si="3"/>
        <v>0</v>
      </c>
      <c r="W16" s="29">
        <f t="shared" si="4"/>
        <v>8</v>
      </c>
    </row>
    <row r="17" spans="2:28" s="13" customFormat="1" ht="13" x14ac:dyDescent="0.15">
      <c r="B17" s="121" t="s">
        <v>19</v>
      </c>
      <c r="C17" s="18" t="s">
        <v>43</v>
      </c>
      <c r="D17" s="15">
        <v>4</v>
      </c>
      <c r="E17" s="113" t="s">
        <v>114</v>
      </c>
      <c r="F17" s="15">
        <v>1</v>
      </c>
      <c r="G17" s="15">
        <v>11</v>
      </c>
      <c r="H17" s="15">
        <v>0</v>
      </c>
      <c r="I17" s="15">
        <v>0</v>
      </c>
      <c r="J17" s="15">
        <v>0</v>
      </c>
      <c r="K17" s="19">
        <f t="shared" si="0"/>
        <v>21</v>
      </c>
      <c r="L17" s="18" t="s">
        <v>44</v>
      </c>
      <c r="M17" s="15">
        <v>4</v>
      </c>
      <c r="N17" s="113" t="s">
        <v>51</v>
      </c>
      <c r="O17" s="15">
        <v>0</v>
      </c>
      <c r="P17" s="15">
        <v>3</v>
      </c>
      <c r="Q17" s="15">
        <v>0</v>
      </c>
      <c r="R17" s="15">
        <v>1</v>
      </c>
      <c r="S17" s="15">
        <v>0</v>
      </c>
      <c r="T17" s="19">
        <f>+O17*$O$1+P17*$P$1+Q17*$Q$1+R17*$R$1+S17*$S$1</f>
        <v>-7</v>
      </c>
      <c r="U17" s="28">
        <f t="shared" si="2"/>
        <v>14</v>
      </c>
      <c r="V17" s="17">
        <f t="shared" si="3"/>
        <v>0</v>
      </c>
      <c r="W17" s="29">
        <f t="shared" si="4"/>
        <v>7</v>
      </c>
    </row>
    <row r="18" spans="2:28" s="13" customFormat="1" ht="13" x14ac:dyDescent="0.15">
      <c r="B18" s="121" t="s">
        <v>21</v>
      </c>
      <c r="C18" s="18" t="s">
        <v>44</v>
      </c>
      <c r="D18" s="15">
        <v>4</v>
      </c>
      <c r="E18" s="113" t="s">
        <v>47</v>
      </c>
      <c r="F18" s="15">
        <v>0</v>
      </c>
      <c r="G18" s="15">
        <v>10</v>
      </c>
      <c r="H18" s="15">
        <v>0</v>
      </c>
      <c r="I18" s="15">
        <v>1</v>
      </c>
      <c r="J18" s="15">
        <v>0</v>
      </c>
      <c r="K18" s="19">
        <f t="shared" si="0"/>
        <v>0</v>
      </c>
      <c r="L18" s="18" t="s">
        <v>43</v>
      </c>
      <c r="M18" s="15">
        <v>4</v>
      </c>
      <c r="N18" s="113" t="s">
        <v>114</v>
      </c>
      <c r="O18" s="15">
        <v>1</v>
      </c>
      <c r="P18" s="15">
        <v>2</v>
      </c>
      <c r="Q18" s="15">
        <v>0</v>
      </c>
      <c r="R18" s="15">
        <v>0</v>
      </c>
      <c r="S18" s="15">
        <v>0</v>
      </c>
      <c r="T18" s="19">
        <f>+O18*$O$1+P18*$P$1+Q18*$Q$1+R18*$R$1+S18*$S$1</f>
        <v>12</v>
      </c>
      <c r="U18" s="28">
        <f t="shared" si="2"/>
        <v>12</v>
      </c>
      <c r="V18" s="17">
        <f t="shared" si="3"/>
        <v>0</v>
      </c>
      <c r="W18" s="29">
        <f t="shared" si="4"/>
        <v>6</v>
      </c>
    </row>
    <row r="19" spans="2:28" s="13" customFormat="1" ht="13" x14ac:dyDescent="0.15">
      <c r="B19" s="121" t="s">
        <v>24</v>
      </c>
      <c r="C19" s="18" t="s">
        <v>44</v>
      </c>
      <c r="D19" s="15">
        <v>1</v>
      </c>
      <c r="E19" s="113" t="s">
        <v>51</v>
      </c>
      <c r="F19" s="15">
        <v>0</v>
      </c>
      <c r="G19" s="15">
        <v>10</v>
      </c>
      <c r="H19" s="15">
        <v>0</v>
      </c>
      <c r="I19" s="15">
        <v>1</v>
      </c>
      <c r="J19" s="15">
        <v>0</v>
      </c>
      <c r="K19" s="19">
        <f t="shared" si="0"/>
        <v>0</v>
      </c>
      <c r="L19" s="18" t="s">
        <v>43</v>
      </c>
      <c r="M19" s="15">
        <v>1</v>
      </c>
      <c r="N19" s="113" t="s">
        <v>67</v>
      </c>
      <c r="O19" s="15">
        <v>0</v>
      </c>
      <c r="P19" s="15">
        <v>10</v>
      </c>
      <c r="Q19" s="15">
        <v>0</v>
      </c>
      <c r="R19" s="15">
        <v>0</v>
      </c>
      <c r="S19" s="15">
        <v>0</v>
      </c>
      <c r="T19" s="19">
        <f>+O19*$O$1+P19*$P$1+Q19*$Q$1+R19*$R$1+S19*$S$1</f>
        <v>10</v>
      </c>
      <c r="U19" s="28">
        <f t="shared" si="2"/>
        <v>10</v>
      </c>
      <c r="V19" s="17">
        <f t="shared" si="3"/>
        <v>0</v>
      </c>
      <c r="W19" s="29">
        <f t="shared" si="4"/>
        <v>5</v>
      </c>
    </row>
    <row r="20" spans="2:28" s="13" customFormat="1" ht="13" x14ac:dyDescent="0.15">
      <c r="B20" s="121" t="s">
        <v>18</v>
      </c>
      <c r="C20" s="18" t="s">
        <v>44</v>
      </c>
      <c r="D20" s="15">
        <v>2</v>
      </c>
      <c r="E20" s="113" t="s">
        <v>51</v>
      </c>
      <c r="F20" s="15">
        <v>0</v>
      </c>
      <c r="G20" s="15">
        <v>14</v>
      </c>
      <c r="H20" s="15">
        <v>0</v>
      </c>
      <c r="I20" s="15">
        <v>1</v>
      </c>
      <c r="J20" s="15">
        <v>0</v>
      </c>
      <c r="K20" s="19">
        <f t="shared" si="0"/>
        <v>4</v>
      </c>
      <c r="L20" s="18" t="s">
        <v>43</v>
      </c>
      <c r="M20" s="15">
        <v>2</v>
      </c>
      <c r="N20" s="113" t="s">
        <v>109</v>
      </c>
      <c r="O20" s="15">
        <v>0</v>
      </c>
      <c r="P20" s="15">
        <v>14</v>
      </c>
      <c r="Q20" s="15">
        <v>0</v>
      </c>
      <c r="R20" s="15">
        <v>1</v>
      </c>
      <c r="S20" s="15">
        <v>0</v>
      </c>
      <c r="T20" s="19">
        <f>+O20*$F$1+P20*$G$1+Q20*$H$1+R20*$I$1+S20*$J$1</f>
        <v>4</v>
      </c>
      <c r="U20" s="28">
        <f t="shared" si="2"/>
        <v>8</v>
      </c>
      <c r="V20" s="17">
        <f t="shared" si="3"/>
        <v>0</v>
      </c>
      <c r="W20" s="29">
        <f t="shared" si="4"/>
        <v>4</v>
      </c>
    </row>
    <row r="21" spans="2:28" s="13" customFormat="1" ht="13" x14ac:dyDescent="0.15">
      <c r="B21" s="121" t="s">
        <v>8</v>
      </c>
      <c r="C21" s="18" t="s">
        <v>44</v>
      </c>
      <c r="D21" s="15">
        <v>2</v>
      </c>
      <c r="E21" s="113" t="s">
        <v>51</v>
      </c>
      <c r="F21" s="15">
        <v>0</v>
      </c>
      <c r="G21" s="15">
        <v>14</v>
      </c>
      <c r="H21" s="15">
        <v>0</v>
      </c>
      <c r="I21" s="15">
        <v>1</v>
      </c>
      <c r="J21" s="15">
        <v>0</v>
      </c>
      <c r="K21" s="19">
        <f t="shared" si="0"/>
        <v>4</v>
      </c>
      <c r="L21" s="18" t="s">
        <v>43</v>
      </c>
      <c r="M21" s="15">
        <v>2</v>
      </c>
      <c r="N21" s="113" t="s">
        <v>88</v>
      </c>
      <c r="O21" s="15">
        <v>0</v>
      </c>
      <c r="P21" s="15">
        <v>10</v>
      </c>
      <c r="Q21" s="15">
        <v>0</v>
      </c>
      <c r="R21" s="15">
        <v>1</v>
      </c>
      <c r="S21" s="15">
        <v>0</v>
      </c>
      <c r="T21" s="19">
        <f>+O21*$O$1+P21*$P$1+Q21*$Q$1+R21*$R$1+S21*$S$1</f>
        <v>0</v>
      </c>
      <c r="U21" s="28">
        <f t="shared" si="2"/>
        <v>4</v>
      </c>
      <c r="V21" s="17">
        <f t="shared" si="3"/>
        <v>0</v>
      </c>
      <c r="W21" s="29">
        <f t="shared" si="4"/>
        <v>3</v>
      </c>
    </row>
    <row r="22" spans="2:28" s="13" customFormat="1" ht="13" x14ac:dyDescent="0.15">
      <c r="B22" s="116" t="s">
        <v>28</v>
      </c>
      <c r="C22" s="18" t="s">
        <v>44</v>
      </c>
      <c r="D22" s="15">
        <v>1</v>
      </c>
      <c r="E22" s="113" t="s">
        <v>47</v>
      </c>
      <c r="F22" s="15">
        <v>0</v>
      </c>
      <c r="G22" s="15">
        <v>10</v>
      </c>
      <c r="H22" s="15">
        <v>0</v>
      </c>
      <c r="I22" s="15">
        <v>1</v>
      </c>
      <c r="J22" s="15">
        <v>0</v>
      </c>
      <c r="K22" s="19">
        <f t="shared" si="0"/>
        <v>0</v>
      </c>
      <c r="L22" s="18" t="s">
        <v>43</v>
      </c>
      <c r="M22" s="15">
        <v>1</v>
      </c>
      <c r="N22" s="113" t="s">
        <v>109</v>
      </c>
      <c r="O22" s="15">
        <v>0</v>
      </c>
      <c r="P22" s="15">
        <v>9</v>
      </c>
      <c r="Q22" s="15">
        <v>0</v>
      </c>
      <c r="R22" s="15">
        <v>1</v>
      </c>
      <c r="S22" s="15">
        <v>0</v>
      </c>
      <c r="T22" s="19">
        <f>+O22*$O$1+P22*$P$1+Q22*$Q$1+R22*$R$1+S22*$S$1</f>
        <v>-1</v>
      </c>
      <c r="U22" s="28">
        <f t="shared" si="2"/>
        <v>-1</v>
      </c>
      <c r="V22" s="17">
        <f t="shared" si="3"/>
        <v>0</v>
      </c>
      <c r="W22" s="29">
        <f t="shared" si="4"/>
        <v>2</v>
      </c>
    </row>
    <row r="23" spans="2:28" ht="15" thickBot="1" x14ac:dyDescent="0.2">
      <c r="B23" s="115" t="s">
        <v>22</v>
      </c>
      <c r="C23" s="20" t="s">
        <v>43</v>
      </c>
      <c r="D23" s="21">
        <v>3</v>
      </c>
      <c r="E23" s="114" t="s">
        <v>53</v>
      </c>
      <c r="F23" s="21">
        <v>0</v>
      </c>
      <c r="G23" s="21">
        <v>0</v>
      </c>
      <c r="H23" s="21">
        <v>0</v>
      </c>
      <c r="I23" s="21">
        <v>1</v>
      </c>
      <c r="J23" s="21">
        <v>0</v>
      </c>
      <c r="K23" s="23">
        <f t="shared" si="0"/>
        <v>-10</v>
      </c>
      <c r="L23" s="20" t="s">
        <v>44</v>
      </c>
      <c r="M23" s="21">
        <v>3</v>
      </c>
      <c r="N23" s="114" t="s">
        <v>51</v>
      </c>
      <c r="O23" s="21">
        <v>0</v>
      </c>
      <c r="P23" s="21">
        <v>2</v>
      </c>
      <c r="Q23" s="21">
        <v>0</v>
      </c>
      <c r="R23" s="21">
        <v>1</v>
      </c>
      <c r="S23" s="21">
        <v>0</v>
      </c>
      <c r="T23" s="23">
        <f>+O23*$O$1+P23*$P$1+Q23*$Q$1+R23*$R$1+S23*$S$1</f>
        <v>-8</v>
      </c>
      <c r="U23" s="124">
        <f t="shared" si="2"/>
        <v>-18</v>
      </c>
      <c r="V23" s="30">
        <f t="shared" si="3"/>
        <v>0</v>
      </c>
      <c r="W23" s="125">
        <f t="shared" si="4"/>
        <v>1</v>
      </c>
      <c r="X23" s="13"/>
      <c r="Y23" s="13"/>
      <c r="Z23" s="13"/>
      <c r="AA23" s="13"/>
      <c r="AB23" s="13"/>
    </row>
    <row r="24" spans="2:28" x14ac:dyDescent="0.15"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4"/>
      <c r="V24" s="4"/>
      <c r="W24" s="4"/>
    </row>
    <row r="25" spans="2:28" x14ac:dyDescent="0.15">
      <c r="L25" s="14"/>
    </row>
    <row r="26" spans="2:28" x14ac:dyDescent="0.15">
      <c r="L26" s="14"/>
      <c r="T26" s="33"/>
      <c r="U26" s="34"/>
    </row>
    <row r="27" spans="2:28" x14ac:dyDescent="0.15">
      <c r="L27" s="14"/>
      <c r="T27" s="11"/>
    </row>
    <row r="28" spans="2:28" x14ac:dyDescent="0.15">
      <c r="L28" s="14"/>
      <c r="T28" s="11"/>
    </row>
    <row r="29" spans="2:28" x14ac:dyDescent="0.15">
      <c r="L29" s="14"/>
      <c r="T29" s="11"/>
    </row>
    <row r="30" spans="2:28" x14ac:dyDescent="0.15">
      <c r="L30" s="14"/>
      <c r="T30" s="11"/>
    </row>
    <row r="31" spans="2:28" x14ac:dyDescent="0.15">
      <c r="Q31" s="32"/>
    </row>
    <row r="32" spans="2:28" x14ac:dyDescent="0.15">
      <c r="Q32" s="32"/>
    </row>
    <row r="33" spans="17:17" x14ac:dyDescent="0.15">
      <c r="Q33" s="32"/>
    </row>
    <row r="34" spans="17:17" x14ac:dyDescent="0.15">
      <c r="Q34" s="32"/>
    </row>
  </sheetData>
  <sortState xmlns:xlrd2="http://schemas.microsoft.com/office/spreadsheetml/2017/richdata2" ref="B4:W23">
    <sortCondition descending="1" ref="U4:U23"/>
  </sortState>
  <mergeCells count="3">
    <mergeCell ref="C2:K2"/>
    <mergeCell ref="L2:T2"/>
    <mergeCell ref="U2:W2"/>
  </mergeCells>
  <dataValidations count="4">
    <dataValidation type="list" allowBlank="1" showInputMessage="1" showErrorMessage="1" sqref="L4:L23 C4:C23" xr:uid="{4345AADA-4E75-AB45-ABD8-CFB6CE30B352}">
      <formula1>$C$29:$C$30</formula1>
    </dataValidation>
    <dataValidation type="list" allowBlank="1" showInputMessage="1" showErrorMessage="1" sqref="O4:O23 F4:F23" xr:uid="{F23DE33C-0F8B-DB4C-A364-AE0A9C491C3D}">
      <formula1>$F$29:$F$30</formula1>
    </dataValidation>
    <dataValidation type="list" allowBlank="1" showInputMessage="1" showErrorMessage="1" sqref="R4:R23 I4:I23" xr:uid="{9CD9E9A0-EE4F-6F48-8107-896A1925C74E}">
      <formula1>$I$29:$I$30</formula1>
    </dataValidation>
    <dataValidation type="list" allowBlank="1" showInputMessage="1" showErrorMessage="1" sqref="S4:S23 J4:J23" xr:uid="{EEF9B940-420B-9345-9ADC-52AC85ED74F4}">
      <formula1>$J$29:$J$30</formula1>
    </dataValidation>
  </dataValidation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Classifica</vt:lpstr>
      <vt:lpstr>Giornata 1</vt:lpstr>
      <vt:lpstr>Giornata 2</vt:lpstr>
      <vt:lpstr>Giornata 3</vt:lpstr>
      <vt:lpstr>Giornata 4</vt:lpstr>
      <vt:lpstr>Giornata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Andrea Magno</cp:lastModifiedBy>
  <cp:lastPrinted>2025-04-09T13:01:57Z</cp:lastPrinted>
  <dcterms:created xsi:type="dcterms:W3CDTF">2025-01-16T16:26:10Z</dcterms:created>
  <dcterms:modified xsi:type="dcterms:W3CDTF">2025-05-19T09:54:55Z</dcterms:modified>
</cp:coreProperties>
</file>